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Budgetcyclus 2025\Uitvoering\Premiegefinancierde zorguitgaven (PZ)\1e suppletoire begroting 2025\Opendata\Opendata Rijksbgroting\"/>
    </mc:Choice>
  </mc:AlternateContent>
  <xr:revisionPtr revIDLastSave="0" documentId="13_ncr:1_{1E4A5BDD-0A67-4CF2-A59B-C5D184B8AE8F}" xr6:coauthVersionLast="47" xr6:coauthVersionMax="47" xr10:uidLastSave="{00000000-0000-0000-0000-000000000000}"/>
  <bookViews>
    <workbookView xWindow="-120" yWindow="-120" windowWidth="29040" windowHeight="15840" tabRatio="871" xr2:uid="{00000000-000D-0000-FFFF-FFFF00000000}"/>
  </bookViews>
  <sheets>
    <sheet name="Totaal Zvw 1e sup" sheetId="5" r:id="rId1"/>
    <sheet name="Huisartsen" sheetId="92" r:id="rId2"/>
    <sheet name="MDZ" sheetId="115" r:id="rId3"/>
    <sheet name="Tandh" sheetId="93" r:id="rId4"/>
    <sheet name="Paramesch" sheetId="131" r:id="rId5"/>
    <sheet name="Verloskunde" sheetId="105" r:id="rId6"/>
    <sheet name="Kraamzorg" sheetId="104" r:id="rId7"/>
    <sheet name="Zintuiglijk geh" sheetId="119" r:id="rId8"/>
    <sheet name="MSZ" sheetId="132" r:id="rId9"/>
    <sheet name="GRZ en ELV" sheetId="96" r:id="rId10"/>
    <sheet name="BB aca en kapl" sheetId="135" r:id="rId11"/>
    <sheet name="BB CZ" sheetId="100" r:id="rId12"/>
    <sheet name="Overige cur" sheetId="97" r:id="rId13"/>
    <sheet name="ggz" sheetId="112" r:id="rId14"/>
    <sheet name="Apotheek" sheetId="114" r:id="rId15"/>
    <sheet name="hulpm" sheetId="113" r:id="rId16"/>
    <sheet name="Wijkverpleging" sheetId="108" r:id="rId17"/>
    <sheet name="Ambulance" sheetId="111" r:id="rId18"/>
    <sheet name="Grens" sheetId="91" r:id="rId19"/>
    <sheet name="Overig ziekenv" sheetId="110" r:id="rId20"/>
    <sheet name="Opleidingen" sheetId="109" r:id="rId21"/>
    <sheet name="Transformatiemiddelen IZA" sheetId="138" r:id="rId22"/>
    <sheet name="Nom en onv Zvw" sheetId="116" r:id="rId23"/>
    <sheet name="ontv Zvw" sheetId="120" r:id="rId24"/>
  </sheets>
  <externalReferences>
    <externalReference r:id="rId25"/>
  </externalReferences>
  <definedNames>
    <definedName name="_xlnm.Print_Area" localSheetId="0">'Totaal Zvw 1e sup'!$A$1:$A$41</definedName>
    <definedName name="eindjaar">[1]model!$D$3</definedName>
    <definedName name="LonenEnPrijzen">[1]opmerkingen!$B$13:$B$23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16" l="1"/>
  <c r="E31" i="116"/>
  <c r="D31" i="116"/>
  <c r="G13" i="108" l="1"/>
  <c r="F13" i="108"/>
  <c r="E13" i="108"/>
  <c r="D13" i="10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Verbinding9" type="1" refreshedVersion="3" savePassword="1">
    <dbPr connection="DRIVER={Microsoft ODBC Driver for Oracle};UID=fritzkijk;PWD=fritzkijk;ConnectString=vwspr9;" command="SELECT FINTOTAAL.RMT_RAPPORTAGEJAAR, FINTOTAAL.RMT_RAPPORTAGENR, FRZ_HOOFDSTUKKEN.HOOFDSTUKNR, FRZ_SECTOREN.SECTORNR, FRZ_RAPPORTAGEMOMENTEN.TITEL, FRZ_FINANCIERINGSSUBBRONNEN.SUBBRONNR, FRZ_DEELSECTOREN.DEELSECTORNR, FINTOTAAL.JAAR, FINTOTAAL.TOTAALBEDRAG, FRZ_SECTORCLUSTERS.SECTORCLUSTERNR, FRZ_DEELSECTOREN.NAAM, FRZ_FINANCIERINGSSUBBRONNEN.NAAM, FRZ_HOOFDSTUKKEN.NAAM, FRZ_SECTORCLUSTERS.NAAM, FRZ_SECTOREN.NAAM_x000d__x000a_FROM FRITZKIJK.FINTOTAAL FINTOTAAL, FRITZ.FRZ_DEELSECTOREN FRZ_DEELSECTOREN, FRITZ.FRZ_FINANCIERINGSSUBBRONNEN FRZ_FINANCIERINGSSUBBRONNEN, FRITZ.FRZ_HOOFDSTUKKEN FRZ_HOOFDSTUKKEN, FRITZ.FRZ_RAPPORTAGEMOMENTEN FRZ_RAPPORTAGEMOMENTEN, FRITZ.FRZ_SECTORCLUSTERS FRZ_SECTORCLUSTERS, FRITZ.FRZ_SECTOREN FRZ_SECTOREN_x000d__x000a_WHERE FINTOTAAL.RMT_RAPPORTAGEJAAR = FRZ_RAPPORTAGEMOMENTEN.RAPPORTAGEJAAR AND FINTOTAAL.RMT_RAPPORTAGENR = FRZ_RAPPORTAGEMOMENTEN.RAPPORTAGENR AND FINTOTAAL.DSC_ID = FRZ_DEELSECTOREN.ID AND FINTOTAAL.FSB_FBR_BRONNR = FRZ_FINANCIERINGSSUBBRONNEN.FBR_BRONNR AND FRZ_DEELSECTOREN.SCR_ID = FRZ_SECTOREN.ID AND FINTOTAAL.FSB_SUBBRONNR = FRZ_FINANCIERINGSSUBBRONNEN.SUBBRONNR AND FRZ_SECTOREN.SCC_ID = FRZ_SECTORCLUSTERS.ID AND FRZ_SECTOREN.HFD_ID = FRZ_HOOFDSTUKKEN.ID AND ((FINTOTAAL.TOTAALBEDRAG&lt;&gt;0))"/>
  </connection>
</connections>
</file>

<file path=xl/sharedStrings.xml><?xml version="1.0" encoding="utf-8"?>
<sst xmlns="http://schemas.openxmlformats.org/spreadsheetml/2006/main" count="373" uniqueCount="177">
  <si>
    <t>Geneeskundige geestelijke gezondheidszorg</t>
  </si>
  <si>
    <t xml:space="preserve">Eerstelijnszorg </t>
  </si>
  <si>
    <t>Verloskunde</t>
  </si>
  <si>
    <t>Kraamzorg</t>
  </si>
  <si>
    <t>Overig curatieve zorg</t>
  </si>
  <si>
    <t xml:space="preserve">Ziekenvervoer </t>
  </si>
  <si>
    <t>Ambulancevervoer</t>
  </si>
  <si>
    <t>Overig ziekenvervoer</t>
  </si>
  <si>
    <t>Hulpmiddelen</t>
  </si>
  <si>
    <t>Grensoverschrijdende zorg</t>
  </si>
  <si>
    <t xml:space="preserve">Multidisciplinaire zorgverlening </t>
  </si>
  <si>
    <t>Huisartsenzorg</t>
  </si>
  <si>
    <t>Geriatrische revalidatiezorg</t>
  </si>
  <si>
    <t>Nominaal en onverdeeld</t>
  </si>
  <si>
    <t>Paramedische zorg</t>
  </si>
  <si>
    <t>Beschikbaarheidbijdrage opleidingen Zvw</t>
  </si>
  <si>
    <t>Beschikbaarheidbijdrage academische zorg</t>
  </si>
  <si>
    <t>Huisartsen (bedragen x € 1 miljoen)</t>
  </si>
  <si>
    <t>Tandheelkundige zorg Zvw (bedragen x € 1 miljoen)</t>
  </si>
  <si>
    <t>Wijkverpleging</t>
  </si>
  <si>
    <t>Wijkverpleging (bedragen x € 1 miljoen)</t>
  </si>
  <si>
    <t>Tweedelijnszorg</t>
  </si>
  <si>
    <t>De ambulancezorg kent twee kerntaken: spoedvervoer en besteld vervoer. Daarnaast staan ambulances ook paraat voor geneeskundige hulp bij ongevallen en rampen. Op deze sector worden tevens de uitgaven Centrale Posten Ambulancevervoer (CPA) verantwoord.</t>
  </si>
  <si>
    <t>Eerstelijnsverblijf</t>
  </si>
  <si>
    <t>Autonoom</t>
  </si>
  <si>
    <t>Beleidsmatig</t>
  </si>
  <si>
    <t>Ontvangsten Zvw (bedragen x € 1 miljoen)</t>
  </si>
  <si>
    <t>Grensoverschrijdende zorg (bedragen x € 1 miljoen)</t>
  </si>
  <si>
    <t>Opleidingen (bedragen x € 1 miljoen)</t>
  </si>
  <si>
    <t>Ambulancevervoer (bedragen x € 1 miljoen)</t>
  </si>
  <si>
    <t>Hulpmiddelen (bedragen x € 1 miljoen)</t>
  </si>
  <si>
    <t>Geneeskundige ggz (bedragen x € 1 miljoen)</t>
  </si>
  <si>
    <t>Overig curatieve zorg (bedragen x € 1 miljoen)</t>
  </si>
  <si>
    <t>Multidisciplinaire zorgverlening (bedragen x € 1 miljoen)</t>
  </si>
  <si>
    <t>Paramedische zorg (bedragen x € 1 miljoen)</t>
  </si>
  <si>
    <t>Verloskunde (bedragen x € 1 miljoen)</t>
  </si>
  <si>
    <t>Kraamzorg (bedragen x € 1 miljoen)</t>
  </si>
  <si>
    <t>Medisch-specialistische zorg (bedragen x € 1 miljoen)</t>
  </si>
  <si>
    <t>Beschikbaarheidbijdrage academische zorg (bedragen x € 1 miljoen)</t>
  </si>
  <si>
    <t>Tandheelkundige zorg</t>
  </si>
  <si>
    <t>Eigen betalingen Zvw</t>
  </si>
  <si>
    <t>Zorg voor zintuiglijk gehandicapten (bedragen x € 1 miljoen)</t>
  </si>
  <si>
    <t>Nominaal en onverdeeld Zvw (bedragen x € 1 miljoen)</t>
  </si>
  <si>
    <t xml:space="preserve">De paramedische zorg omvat fysiotherapie, oefentherapie Caesar, oefentherapie Mensendieck, logopedie, ergotherapie en dieetadvisering. </t>
  </si>
  <si>
    <t>Overig ziekenvervoer (bedragen x € 1 miljoen)</t>
  </si>
  <si>
    <t>De multidisciplinaire zorgverlening (MDZ) betreft ketenzorg en geïntegreerde eerstelijnszorg. Binnen de ketens wordt zorg verleend waarbij zorgaanbieders van diverse disciplines de zorgonderdelen in samenhang en in samenwerking met de betreffende patiënt leveren.</t>
  </si>
  <si>
    <t>Medisch-specialistische zorg</t>
  </si>
  <si>
    <t>Deze sector bevat de eerstelijns tandheelkundige zorg.</t>
  </si>
  <si>
    <t>Op deze sector worden de uitgaven geraamd en verantwoord voor extramurale hulpmiddelen die verstrekt worden krachtens de Regeling hulpmiddelen.</t>
  </si>
  <si>
    <t>Binnen de aanspraak wijkverpleging is sprake van zowel verpleging als verzorging. Hierbij gaat het om verpleegkundige handelingen zoals wondverzorging, injecties en catheterisaties en verzorgende handelingen zoals wassen en aankleden. Binnen de aanspraak wijkverpleging zijn naast de (wijk)verpleegkundige ook verzorgenden en gespecialiseerde verpleegkundigen werkzaam. Financiering kan ook plaatsvinden via een persoonsgebonden budget.</t>
  </si>
  <si>
    <t xml:space="preserve">Deze sector betreft de grensoverschrijdende zorg binnen en buiten het macroprestatiebedrag (mpb). Binnen het mpb betreft het zorgkosten gemaakt in het buitenland door verzekerden bij Nederlandse zorgverzekeraars. 
De grensoverschrijdende zorg buiten het mpb betreft de lasten van internationale verdragen. Het gaat om kosten van zorg aan personen die buiten Nederland wonen en niet aan Nederlandse sociale verzekeringswetgeving zijn onderworpen, maar die op grond van een Europese verordening of een door Nederland gesloten verdrag inzake sociale zekerheid recht hebben op geneeskundige zorg ten laste van Nederland. Het betreft ook de kosten van medische zorg voor personen die verzekerd zijn in het buitenland en langdurig of kortdurend verblijven in Nederland. Deze kosten worden doorberekend aan de internationale verdragspartners. Deze baten worden in mindering gebracht op de lasten.
</t>
  </si>
  <si>
    <t>In deze sector worden de uitgaven aan medisch-specialistische zorg verantwoord.</t>
  </si>
  <si>
    <t>Geriatrische revalidatiezorg richt zich met name op kwetsbare ouderen met meerdere aandoeningen, die in het ziekenhuis een medisch-specialistische behandeling hebben ondergaan. Doel is hen te helpen terug te keren naar de oude woonsituatie en maatschappelijk te blijven participeren.
Verblijf dat medisch noodzakelijk is in verband met geneeskundige zorg valt onder de Zorgverzekeringswet. Verblijf in verband met zorg zoals huisartsen die plegen te bieden – het zogenoemde eerstelijnsverblijf – is onder deze aanspraak mogelijk.</t>
  </si>
  <si>
    <t>Geriatrische revalidatiezorg en eerstelijnsverblijf (bedragen x € 1 miljoen)</t>
  </si>
  <si>
    <t>Op deze sector worden de specialistische vervolgopleidingen uit het zogenaamde opleidingsfonds (inclusief de opleiding tot huisarts) en een aantal ggz-opleidingen via een beschikbaarheidbijdrage op grond van de Wet marktordening gezondheidszorg (Wmg) gefinancierd. De uitvoering geschiedt door de NZa. De betalingen lopen via het Zorginstituut Nederland.</t>
  </si>
  <si>
    <t>Voor het leveren van topreferente zorg en onderzoek en innovatie, alsmede daarmee samenhangende kapitaallasten kunnen ziekenhuizen in aanmerking komen voor een beschikbaarheidbijdrage.</t>
  </si>
  <si>
    <t>Op deze sector worden de uitgaven voor kraamzorg geraamd en verantwoord. De kraamzorg is tweeledig. Allereerst houdt deze de partusassistentie in: de ondersteuning bij de bevalling door de verloskundige. Daarnaast levert de kraamverzorgende hulp gedurende de eerste dagen na de bevalling en geeft zij advies met betrekking tot de verzorging van de pasgeborene en de kraamvrouw.</t>
  </si>
  <si>
    <t xml:space="preserve">Zorg aan zintuiglijk beperkten betreft de zorg aan auditief en/of communicatief beperkten, visueel beperkten en doofblinden vanuit de Zorgverzekeringswet.  </t>
  </si>
  <si>
    <t>Deze sector bevat de extramuraal verstrekte verloskundige zorg. De verloskundige zorg verricht door huisartsen is bij de sector huisartsenzorg opgenomen.</t>
  </si>
  <si>
    <t>De sector overig curatieve zorg omvat onder andere de huisartsenlaboratoria, trombosediensten en de uitgaven op basis van de beleidsregel innovatie. Per 2019 zijn ook de uitgaven voor de Gecombineerde Leefstijl Interventie (GLI) hier ondergebracht.</t>
  </si>
  <si>
    <t>Deze niet-beleidsmatige sector heeft een technisch-administratief karakter. Vanuit deze sector vinden overboekingen van loon- en prijsbijstelling naar de loon- en prijsgevoelige deelsectoren plaats. Ook worden er taakstellingen of extra middelen op deze sector geplaatst die nog niet aan de sectoren zijn toegedeeld.</t>
  </si>
  <si>
    <t>Deze sector betreft de opbrengst van het eigen risico binnen de Zvw.</t>
  </si>
  <si>
    <t>Deze sector bevat de huisartsenzorg. De uitgaven bestaan uit vergoedingen voor inschrijftarieven, consulttarieven (ook voor de poh ggz en poh somatische zorg), avond- nacht en weekenddiensten, overige tarieven, bijzondere betalingen, resultaatbeloning &amp; zorgvernieuwing huisartsen, verloskundige hulp door huisartsen en het deel van de kwaliteitsgelden dat betrekking heeft op ondersteuning van de eerstelijnszorg (middelen voor de Regionale Ondersteuningsstructuren).</t>
  </si>
  <si>
    <t>Opbouw van de Zvw-uitgaven per sector (bedragen x € 1 miljoen)</t>
  </si>
  <si>
    <t>Zintuiglijk gehandicapten</t>
  </si>
  <si>
    <t>Geriatrische revalidatiezorg en eerstelijns verlijf</t>
  </si>
  <si>
    <t>Beschikbaarheidbijdrage overig medische-specialistische zorg</t>
  </si>
  <si>
    <t>Apotheekzorg</t>
  </si>
  <si>
    <t>Apotheekzorg- en hulpmiddelen</t>
  </si>
  <si>
    <t>Apotheekzorg (bedragen x € 1 miljoen)</t>
  </si>
  <si>
    <t>Overig beleidsmatig</t>
  </si>
  <si>
    <t>Loon- en prijsontwikkeling</t>
  </si>
  <si>
    <t>Extrapolatie</t>
  </si>
  <si>
    <t>Op deze sector worden de uitgaven voor apotheekzorg geraamd en verantwoord.</t>
  </si>
  <si>
    <t>waarvan eerstelijnsverblijf</t>
  </si>
  <si>
    <t>waarvan geriatrische revalidatiezorg</t>
  </si>
  <si>
    <t>Transformatiemiddelen IZA</t>
  </si>
  <si>
    <r>
      <t>Stand 1</t>
    </r>
    <r>
      <rPr>
        <b/>
        <vertAlign val="superscript"/>
        <sz val="8"/>
        <color indexed="8"/>
        <rFont val="Verdana"/>
        <family val="2"/>
      </rPr>
      <t>e</t>
    </r>
    <r>
      <rPr>
        <b/>
        <sz val="8"/>
        <color indexed="8"/>
        <rFont val="Verdana"/>
        <family val="2"/>
      </rPr>
      <t xml:space="preserve"> suppletoire begroting 2024</t>
    </r>
  </si>
  <si>
    <t>Transformatiemiddelen IZA (bedragen x € 1 miljoen)</t>
  </si>
  <si>
    <t>Op grond van het Integraal Zorgakkoord (IZA) zijn in de jaren 2023-2027 zogenoemde transformatiemiddelen beschikbaar om de noodzakelijke transformatie naar arbeidsbesparende, passende zorg te realiseren en/of te versnellen. Met de transformatiemiddelen kunnen individuele, lokale, regionale of landelijke initiatieven worden ondersteund die bijdragen aan de verwezenlijking van de inhoudelijke doelen en financiële opgave van het IZA. De transformatiemiddelen worden grotendeels toegekend via de zorgverzekeraars. Daarvan kan worden afgeweken als financiering via VWS logischer is. In totaal is in de jaren 2023-2027 € 2,8 miljard aan transformatiemiddelen beschikbaar. Bij ontwerpbegroting 2023, eerste suppletoire begroting 2023 [en ontwerpbegroting 2024] is in totaal € PM overgeheveld naar de VWS-begroting voor activiteiten die via VWS worden gefinancierd.</t>
  </si>
  <si>
    <t>De transformatiemiddelen die via zorgverzekeraars worden toegekend komen ten goede aan de IZA-sectoren. Door (tijdelijke) toevoeging van deze Zvw-sector is het mogelijk om deze middelen specifiek inzichtelijk te maken en houden. Daarmee wordt ook voorkomen dat toerekening aan afzonderlijke Zvw-sectoren plaatsvindt. De transformatiemiddelen zijn immers niet relevant voor de realisatie van de in het IZA afgesproken financiële kaders per sector. Om te borgen dat de verschillende sectoren de noodzakelijke transformaties kunnen inzetten, is in het IZA overigens afgesproken dat 50% van de transformatiemiddelen voor zorgsectoren zijn geoormerkt naar rato van hun gebudgetteerde omzet in 2023. Om die reden zal de inzet van transformatiemiddelen voor de betreffende sectoren worden gemonitord.</t>
  </si>
  <si>
    <t>Actualisering zorguitgaven Q4 2023</t>
  </si>
  <si>
    <r>
      <t>Bruto-Zvw-uitgaven 1</t>
    </r>
    <r>
      <rPr>
        <b/>
        <vertAlign val="superscript"/>
        <sz val="8"/>
        <color rgb="FF000000"/>
        <rFont val="Verdana"/>
        <family val="2"/>
      </rPr>
      <t>e</t>
    </r>
    <r>
      <rPr>
        <b/>
        <sz val="8"/>
        <color rgb="FF000000"/>
        <rFont val="Verdana"/>
        <family val="2"/>
      </rPr>
      <t xml:space="preserve"> suppletoire begroting 2025</t>
    </r>
  </si>
  <si>
    <r>
      <t>Netto-Zvw-uitgaven 1</t>
    </r>
    <r>
      <rPr>
        <b/>
        <vertAlign val="superscript"/>
        <sz val="8"/>
        <color rgb="FF000000"/>
        <rFont val="Verdana"/>
        <family val="2"/>
      </rPr>
      <t>e</t>
    </r>
    <r>
      <rPr>
        <b/>
        <sz val="8"/>
        <color rgb="FF000000"/>
        <rFont val="Verdana"/>
        <family val="2"/>
      </rPr>
      <t xml:space="preserve"> suppletoire begroting 2025</t>
    </r>
  </si>
  <si>
    <t>Stand ontwerpbegroting 2025</t>
  </si>
  <si>
    <r>
      <t>Bijstellingen 1</t>
    </r>
    <r>
      <rPr>
        <vertAlign val="superscript"/>
        <sz val="8"/>
        <color indexed="8"/>
        <rFont val="Verdana"/>
        <family val="2"/>
      </rPr>
      <t>e</t>
    </r>
    <r>
      <rPr>
        <sz val="8"/>
        <color indexed="8"/>
        <rFont val="Verdana"/>
        <family val="2"/>
      </rPr>
      <t xml:space="preserve"> suppletoire begroting 2025</t>
    </r>
  </si>
  <si>
    <r>
      <t>Stand 1</t>
    </r>
    <r>
      <rPr>
        <b/>
        <vertAlign val="superscript"/>
        <sz val="8"/>
        <color indexed="8"/>
        <rFont val="Verdana"/>
        <family val="2"/>
      </rPr>
      <t>e</t>
    </r>
    <r>
      <rPr>
        <b/>
        <sz val="8"/>
        <color indexed="8"/>
        <rFont val="Verdana"/>
        <family val="2"/>
      </rPr>
      <t xml:space="preserve"> suppletoire begroting 2025</t>
    </r>
  </si>
  <si>
    <r>
      <t>Toelichting bijstellingen  1</t>
    </r>
    <r>
      <rPr>
        <b/>
        <vertAlign val="superscript"/>
        <sz val="8"/>
        <color indexed="8"/>
        <rFont val="Verdana"/>
        <family val="2"/>
      </rPr>
      <t>e</t>
    </r>
    <r>
      <rPr>
        <b/>
        <sz val="8"/>
        <color indexed="8"/>
        <rFont val="Verdana"/>
        <family val="2"/>
      </rPr>
      <t xml:space="preserve"> suppletoire begroting 2025</t>
    </r>
  </si>
  <si>
    <t>Loon- en prijsbijstelling (tranche 2025)</t>
  </si>
  <si>
    <t>Besparingsverlies eigen risico</t>
  </si>
  <si>
    <t>Meedenkadviezen van HAZ naar MSZ</t>
  </si>
  <si>
    <r>
      <t>Toelichting bijstellingen 1</t>
    </r>
    <r>
      <rPr>
        <b/>
        <vertAlign val="superscript"/>
        <sz val="8"/>
        <color indexed="8"/>
        <rFont val="Verdana"/>
        <family val="2"/>
      </rPr>
      <t>e</t>
    </r>
    <r>
      <rPr>
        <b/>
        <sz val="8"/>
        <color indexed="8"/>
        <rFont val="Verdana"/>
        <family val="2"/>
      </rPr>
      <t xml:space="preserve"> suppletoire begroting 2025</t>
    </r>
  </si>
  <si>
    <t>Actualisatie zorguitgaven Q4 2024</t>
  </si>
  <si>
    <t>Technische schuif: Wijkklinieken</t>
  </si>
  <si>
    <t>Zorgprogramma Huntington</t>
  </si>
  <si>
    <t>Herschikking beschikbaarheidbijdrage</t>
  </si>
  <si>
    <t>Technisch</t>
  </si>
  <si>
    <t>Actualisering zorguitgaven Q4 2024</t>
  </si>
  <si>
    <t>Overboeking transformatiemiddelen</t>
  </si>
  <si>
    <t>Kasschuif Transformatiemiddelen</t>
  </si>
  <si>
    <t>Overheveling verwarde personen</t>
  </si>
  <si>
    <t>Meer tijd voor patiënt</t>
  </si>
  <si>
    <t>De raming van de loon- en prĳsontwikkeling is voor 2025 en verder aangepast op basis van actuele macro-economische inzichten van het Centraal Planbureau (CPB).</t>
  </si>
  <si>
    <t>Actualisatie eigen risico</t>
  </si>
  <si>
    <t>Actualisatie wijkverpleging</t>
  </si>
  <si>
    <t>Alternatieve invulling ombuiging subsidie  bij- en nascholing medisch-specialisten</t>
  </si>
  <si>
    <t>Dekking amendement t.b.v. OCW-begroting</t>
  </si>
  <si>
    <t xml:space="preserve">Totaal bijstellingen </t>
  </si>
  <si>
    <t>Actualisatie kostenverdelingen raming eigen risico</t>
  </si>
  <si>
    <t>Actualisatie multidisciplinaire zorgverlening MDZ</t>
  </si>
  <si>
    <t>Actualisatie geneeskundige geestelijke gezondheidszorg (GGZ)</t>
  </si>
  <si>
    <t>Actualisatie Medisch-specialistische zorg (MSZ)</t>
  </si>
  <si>
    <t>Tegenvaller RS-vaccinatie (deel MSZ)</t>
  </si>
  <si>
    <t>Pakketmaatregel geneesmiddelen</t>
  </si>
  <si>
    <t>Tegenvaller RS-vaccinatie (deel Apotheekzorg)</t>
  </si>
  <si>
    <t>De mutaties in de uitgavenramingen voor de Zvw leiden samen tot een opwaartse bĳstelling van de opbrengsten van het eigen risico in 2025 tot en met 2029. In 2030 is er sprake van een neerwaartse bĳstelling.</t>
  </si>
  <si>
    <t>Jaarlĳks wordt de raming van het eigen risico in de VWS-begroting geüpdatet met de nieuwste verdeling van zorgkosten en geĳkt aan de raming van het eigen risico uit het onderzoek naar de risicoverevening. Beide gebeuren op basis van data van de Erasmus Universiteit. Dit leidt per saldo tot een opwaartse bĳstelling van de verwachte opbrengsten van het eigen risico.</t>
  </si>
  <si>
    <t>Op basis van uitvoeringsinformatie van het Zorginstituut zĳn de Zvw-uitgaven geactualiseerd. De uitgaven aan multidisciplinaire zorg vallen structureel € 7 miljoen hoger uit dan eerder geraamd. In de Ontwerpbegroting 2025 is de actualisatie tot en met 2026 reeds verwerkt.</t>
  </si>
  <si>
    <t>Op basis van uitvoeringsinformatie van het Zorginstituut zĳn de Zvw-uitgaven geactualiseerd. De uitgaven aan geestelĳke gezondheidszorg vallen structureel € 202 miljoen hoger uit dan eerder geraamd. In de Ontwerpbegroting 2025 is de actualisatie tot en met 2026 reeds verwerkt.</t>
  </si>
  <si>
    <t>Op basis van uitvoeringsinformatie van het Zorginstituut zĳn de Zvw-uitgaven geactualiseerd. De uitgaven aan de medisch-specialistische zorg vallen op basis van de huidige inzichten structureel € 75 miljoen lager uit dan eerder geraamd.</t>
  </si>
  <si>
    <t>Door opname van het RS-vaccin in het Rĳksvaccinatieprogramma ontstaat een structurele besparing van € 8 miljoen in het kader apotheekzorg en € 8 miljoen in het kader medisch-specialistische zorg. In de voorjaarsbesluitvorming 2024 is abusievelĳk verondersteld dat deze besparingen al in 2025 volledig zouden optreden. Aangezien de vaccinatie in het najaar van 2025 start, treedt er een kleinere besparing van € 2 miljoen op in 2025. Er is daarom in 2025 sprake van een incidenteel besparingsverlies van € 6 miljoen bĳ zowel apotheekzorg als medisch-specialistische zorg.</t>
  </si>
  <si>
    <t>Middels amendement Bontenbal c.s. is een aantal maatregelen op de OCW-begroting teruggedraaid. Vanuit de VWS-begroting worden deze gedekt met de maatregelen bĳ- en nascholing medisch-specialisten (€ 165 miljoen structureel) en het aanpakken van de beloningen voor medisch-specialisten in maatschappen (€ 150 miljoen structureel). De maatregel bĳ- en nascholing medisch-specialisten wordt alternatief ingevuld door het inzetten van een deel van de onderuitputting in de wĳkverpleging.</t>
  </si>
  <si>
    <t>Nota v. wijziging ontwerpwet 2025</t>
  </si>
  <si>
    <t>Toelichting bijstellingen Nota v. wijziging ontwerpwet 2025</t>
  </si>
  <si>
    <t>Ter dekking van het besparingsverlies van het later invoeren van het trancheren van het eigen risico wordt de IZA transformatiemiddelen ingezet. De transformatiemiddelen worden later weer aangevuld vanuit loon- en prĳsbĳstelling.</t>
  </si>
  <si>
    <t>Niet benodigde middelen voor Meer Tĳd voor de Patiënt worden ingezet voor andere doeleinden. Het betreft structureel € 9,5 miljoen en cumulatief € 96 miljoen in de jaren 2026 t/m 2029.</t>
  </si>
  <si>
    <t>Op basis van actuele verwachtingen over de inzet van transformatiemiddelen worden met deze kasschuif de middelen in de juiste jaren geplaatst</t>
  </si>
  <si>
    <t>Met deze mutatie wordt een deel van de IZA transformatiemiddelen (premiegefinancierd) verschoven naar de begrotingsgefinancierdebegrotingsgefinancierdeuitgaven, zodat de SPUK transformatiemiddelen kan worden verhoogd. Zorgverzekeraars kunnen namelĳk alleen Zvw-aanbieders financieren voor de uitvoering van transformatieplannen. Bĳ een aantal transformatieplannen zĳn echter ook gemeentes betrokken en daarvoor is er de SPUK transformatiemiddelen. Middelen worden overgeheveld op het moment dat die ook daadwerkelĳk nodig zĳn voor het financieren van gemeentes bĳ deelname aan transformatieplannen.</t>
  </si>
  <si>
    <t xml:space="preserve">Van de meevaller van € 12,7 miljoen bij de kraamzorg wordt verwacht dat die structureel doorwerkt in 2025 en verder. </t>
  </si>
  <si>
    <t xml:space="preserve">Dit betreft de uitgaven voor de geneeskundige GGZ en tot en met 2024 de beschikbaarheidsbijdragen GGZ. Vanaf 2025 vallen deze beschikbaarheidbijdragen namelijk niet meer onder het MBI-kader GGZ. Hiervoor is gekozen, omdat de financiering van beschikbaarheidsbijdragen via de NZa loopt wat betekent dat IZA-partijen geen invloed of zeggenschap hebben op verleningen en vaststellingen. </t>
  </si>
  <si>
    <t xml:space="preserve">Op deze sector worden de uitgaven geraamd van de beschikbaarheidbijdragen ten behoeve van de spoedeisende hulp, Calamiteitenhospitaal, MMT (mobiele medische teams) met helikopter en voertuig, ambulancehelikopter Waddeneilanden, coördinatie traumazorg en ROAZ, gespecialiseerde brandwondenzorg, OTO (opleiden, trainen en oefenen), acute verloskunde, post mortem orgaanuitname en weefseluitnameteams. De beschikbaarheidbijdragen academische zorg (incl. kapitaallasten academische zorg) en opleidingen worden apart gepresenteerd. Met ingang van 2025 is de  beschikbaarheidsbijdrage GGZ (psychotraumazorg) overgeheveld van de sector GGZ naar de beschikbaarheidbijdragen curatieve zorg (voorheen bbb overig MSZ genoemd). Hiervoor is gekozen, omdat de financiering van beschikbaarheidsbijdragen via de NZa loopt wat betekent dat IZA-partijen geen invloed of zeggenschap hebben op verleningen en vaststellingen. </t>
  </si>
  <si>
    <t>Om de stand van het jaar 2030 te berekenen zĳn de begrotingstanden 2029 geëxtrapoleerd naar 2030. Bĳ deze extrapolatie wordt rekening gehouden met de technische bĳstellingen in 2030 met betrekking tot volumegroei, raming loon- en prĳsbĳstelling en doorwerking van eerdere beleidsmaatregelen. Bĳ deze posten komt de raming 2030 niet overeen met de raming 2029.</t>
  </si>
  <si>
    <t>Van de meevaller van € 15 miljoen bij de verloskundige zorg in 2024 wordt verwacht dat die structureel doorwerkt in 2025 en verder. Hier staat echter een tegenvaller tegenover. De NZa heeft bij de bepaling van de tarieven verloskundige zorg in 2025 op basis van een onderzoek van Berenschot de normatieve arbeidskostencomponent herijkt. Dit leidt tot een tariefaanpassing en daarmee tot een aanzienlijk opwaartse bijstelling van € 29 miljoen. Het verwachte budgettaire effect van deze tegenvaller is € 30 miljoen. Per saldo resulteert een structurele tegenvaller vanaf 2025 van € 15 miljoen.</t>
  </si>
  <si>
    <t>Van de meevaller van € 4,8 mlijoen in 2024 bij de geriatrische revalidatie zorg wordt verwacht dat die structureel doorwerkt in 2025 en verder.</t>
  </si>
  <si>
    <t xml:space="preserve">Van de meevaller bij het overig ziekenvervoer van € 2,3 miljoen in 2024 wordt verwacht dat die doorwerkt in 2025 en verder. </t>
  </si>
  <si>
    <t xml:space="preserve">In 2025 is naar verwachting sprake van lagere uitgaven die deels voortvloeien uit een meevaller in de uitgedeelde loonprijsbijstelling en deels uit een lagere instroom in de opleidingen in 2025. Beide effecten werken door naar latere jaren. Daarnaast is er vanaf 2026 sprake van een tegenvaller naar aanleiding van de uitkomsten het kostenonderzoek naar (medisch-)specialistische vervolgopleidingen van de NZa, dat op 15 april 2015 is gepubliceerd. Het kostenonderzoek leidt naar verwachting vanaf 2026 tot iets hogere vergoedingsbedragen voor deze opleidingen.  </t>
  </si>
  <si>
    <t>Voor de opname van de behandeling van ernstige axiale spondyloartritis in het basispakket Zvw wordt het kader oefentherapie verhoogd.</t>
  </si>
  <si>
    <t>Het kabinet heeft besloten af te zien van de in 2026 voorgenomen tranchering van het eigen risico (€ 150 per behandeling in de MSZ). Dit leidt in 2026 naar verwachting tot extra uitgaven op de verschillende Zvw-sectoren (€ 318 miljoen, waarvan € 52 miljoen was gereserveerd op Nominaal en onverdeeld Zvw) en hogere ontvangsten eigen risico (€ 118 miljoen). Per saldo is sprake van een besparingsverlies van € 200 miljoen. Dit wordt gedekt binnen de premiegefinancierde uitgaven van de VWS begroting.</t>
  </si>
  <si>
    <t>Van de meevaller bij de tandheelkundige zorg in 2024 van € 10,2 miljoen wordt verwacht dat die structureel doorwerkt in 2025 en verder. Hier staat echter een tegenvaller tegenover. De NZa heeft namelijk bij de bepaling van de tarieven tandheelkundige zorg en implantologie in 2025 op basis van een onderzoek van Berenschot de normatieve arbeidskostencomponent herijkt. Dit leidt tot een aanzienlijke tariefaanpassing en daarmee tot een opwaartse bijstelling van € 40 miljoen. Per saldo resulteert een structurele tegenvaller vanaf 2025 van € 30,2 miljoen.</t>
  </si>
  <si>
    <t>Van de meevaller bij de paramedische zorg in 2024 wordt verwacht dat die voor het grootste deel doorwerkt in 2025 en verder. Een deel van de meevaller is echter het gevolg van lagere kosten herstelzorg. Van de beschikbare € 50,0 miljoen voor paramedische herstelzorg wordt in 2024 naar verwachting maar € 14,5 miljoen uitgegeven, een meevaller van € 35,5 miljoen. Aangezien de voorwaardelijke toelating van herstelzorg vanaf 2025 niet meer is opgenomen in het verzekerde Zvw-pakket, is ook de meevaller herstelzorg incidenteel. De reguliere uitgaven paramedische zorg komen daarmee hoger uit. Er resulteert een structurele tegenvaller vanaf 2025 van € 34,3 miljoen voor de paramedische zorg.</t>
  </si>
  <si>
    <t xml:space="preserve">Van de tegenvaller van € 7,7 miljoen bij de zorg voor zintuiglijk gehandicapten wordt verwacht dat die doorwerkt in 2025 en verder. </t>
  </si>
  <si>
    <r>
      <t xml:space="preserve">Bij de afrekening van Q2 </t>
    </r>
    <r>
      <rPr>
        <strike/>
        <sz val="8"/>
        <rFont val="Verdana"/>
        <family val="2"/>
      </rPr>
      <t>bij</t>
    </r>
    <r>
      <rPr>
        <sz val="8"/>
        <rFont val="Verdana"/>
        <family val="2"/>
      </rPr>
      <t xml:space="preserve"> is de meevaller in 2024 bij ELV niet doorgetrokken naar 2025 en verder, in verband met de verwachte uitgavenstijgingen ten gevolge van hogere tarieven op basis van een kostprijsonderzoek van de NZa. Hiermee is nog niet de volledige impact van het kostprijsonderzoek gedekt. Er resteert nog een tegenvaller van € 25 miljoen vanaf 2025. Omdat er in Q4 een meevaller van € 3 miljoen zichtbaar was in 2024 waarvan wordt verondersteld dat deze strucutreel is, levert dit per saldo een structurele tegenvaller op van € 22 miljoen.   </t>
    </r>
  </si>
  <si>
    <t>Loon- en prijsbijstelling (tranche 2025). Dit is inclusief de LPO voor de beschikbaarheidsbijdrage GGZ.</t>
  </si>
  <si>
    <t xml:space="preserve">Van de tegenvaller van € 2,1 miljoen bij de beschikbaarheid bijdrage overige zorg voor zintuiglijkgehandicapten wordt verwacht dat die doorwerkt in 2025 en verder. </t>
  </si>
  <si>
    <t>Een deel van de meevaller op deze sector (€ 7,8 miljoen) in 2024 heeft betrekking op de extramuraal werkende medisch specialisten. Dit onderdeel is vanaf 2025 overgeheveld naar het kader medisch-specialistische zorg. Dit deel van de onderschrijding zal zich daarom in deze sector niet meer voordoen vanaf 2025. Van de meevaller van € 34,9 miljoen in 2024 resteert na correctie een meevaller van € 27,1 miljoen vanaf 2025.</t>
  </si>
  <si>
    <t xml:space="preserve">Met ingang van 2025 wordt de beschikbaarheidsbijdrage GGZ (psychotraumazorg) overgeheveld naar de beschikbaarheidbijdrage curatieve zorg (voorheen bbb overig MSZ genoemd).
Vanaf 2025 vallen deze kosten namelijk niet meer onder het MBI-kader GGZ. Hiervoor is gekozen, omdat de financiering van beschikbaarheidsbijdragen via de NZa loopt, wat betekent dat IZA-partijen geen invloed of zeggenschap hebben op verleningen en vaststellingen. Verder geldt dat alle andere beschikbaarheidbijdragen ook geen onderdeel uitmaken van de MBI en IZA-kaders. Omdat de omvang van circa € 5 mln. beperkt is, is ervoor gekozen om deze post voortaan te bundelen met de Beschikbaarheidbijdragen overig MSZ (die om die reden vanaf 2025 bbb curatieve zorg wordt genoemd). </t>
  </si>
  <si>
    <t xml:space="preserve">Van de meevaller bij apotheekzorg in 2024 wordt verwacht dat die doorwerkt in 2025 en verder. </t>
  </si>
  <si>
    <t xml:space="preserve">Van de meevaller bij het ambulance ervoer van € 26,3 miljoen in 2024 wordt verwacht dat die doorwerkt in 2025 en verder. </t>
  </si>
  <si>
    <t xml:space="preserve">Van de tegenvaller van € 21,9 miljoen bij de grensoverschrijdende zorg binnen MPB in 2024 wordt verwacht dat die doorwerkt in 2025 en verder. Bij de GOZ buiten MPB (lasten internationale verdragen) heeft het CAK een meevaller van € 150 mln. gerapporteerd in 2024 ten opzichte van hun eerdere ramingen. Het CAK geeft aan dat dit komt omdat ze in 2024 minder declaraties hebben kunnen verwerken dan verwacht en dat ze de opgelopen achterstand in 2025 verwachten weg te werken en in dat jaar een tegenvaller van € 150 mln. verwachten. De achterstand is deels opgelopen door de overstap op een ander betaalsysteem voor declaraties van Nederlandse verdragsgerechtigden in het buitenland en deels het gevolg van opnieuw vertraging bij de afhandeling van in Nederland gemaakte kosten door verdragsgerechtigden. Omdat de afrekening op kasbasis plaatsvindt ontstaat een meevaller van € 149,4 miljoen in 2024 en een even grote incidentele tegenvaller in 2025.   </t>
  </si>
  <si>
    <t xml:space="preserve">Met ingang van 2025 wordt de beschikbaarheidsbijdrage GGZ (psychotraumazorg) overgeheveld van het GGZ-kader naar de beschikbaarheidbijdragen curatieve zorg (voorheen bbb overig MSZ genoemd). Hiervoor is gekozen, omdat de financiering van beschikbaarheidsbijdragen via de NZa loopt wat betekent dat IZA-partijen geen invloed of zeggenschap hebben op verleningen en vaststellingen. Verder geldt dat alle andere beschikbaarheidbijdragen ook geen onderdeel uitmaken van de MBI en IZA-kaders. Omdat de omvang van deze post beperkt is, is ervoor gekozen om deze post voortaan te bundelen met de Beschikbaarheidbijdragen overig MSZ (die om die reden vanaf 2025 beschikbaarheidsbijdrage curatieve zorg wordt genoemd). </t>
  </si>
  <si>
    <t>Beschikbaarheidbijdragen curatieve zorg (bedragen x € 1 miljoen)</t>
  </si>
  <si>
    <t>Het kabinet heeft besloten af te zien van de in 2026 voorgenomen tranchering van het eigen risico (€ 150 per behandeling in de MSZ). Dit leidt in 2026 naar verwachting tot extra uitgaven op de verschillende Zvw-sectoren (€ 318 miljoen) en hogere ontvangsten eigen risico (€ 118 miljoen). Per saldo is sprake van een besparingsverlies van € 200 miljoen.</t>
  </si>
  <si>
    <t xml:space="preserve">Een beperkt deel van het programmabudget voor het dossier verwarde personen stond gereserveerd binnen de premiegefinancierde uitgaven. Aangezien de afgelopen jaren de uitgaven voor dit programma voornamelĳk op de VWS-begroting zĳn geweest en dit ook de verwachting is voor toekomstige jaren, worden de middelen structureel overgeheveld naar de begrotingsgefinancierde uitgaven. </t>
  </si>
  <si>
    <t>Op basis van uitvoeringsinformatie van het Zorginstituut zĳn de Zvw-uitgaven geactualiseerd. De uitgaven aan wĳkverpleging vallen per saldo structureel € 414 miljoen lager uit dan eerder geraamd. Dit betreft een aanvulling op de actualisatie bĳ de ontwerpbegroting 2025.</t>
  </si>
  <si>
    <t xml:space="preserve">Loon- en prijsbijstelling (tranche 2025). </t>
  </si>
  <si>
    <t>Dit betreft de oploop (in 2030) van de maatregel opschaling digitale zorg uit het Hoofdlijnenakkoord.</t>
  </si>
  <si>
    <t>Herschikking Meer Tijd voor de Patiënt</t>
  </si>
  <si>
    <t>Dekking transformatiemiddelen SPUK</t>
  </si>
  <si>
    <t>Het kabinet heeft besloten af te zien van de in 2026 voorgenomen tranchering van het eigen risico (€ 150 per behandeling in de MSZ). Dit leidt in 2026 naar verwachting tot extra uitgaven op de verschillende Zvw-sectoren waaronder de hulpmiddelen.</t>
  </si>
  <si>
    <t>Het kabinet heeft besloten af te zien van de in 2026 voorgenomen tranchering van het eigen risico (€ 150 per behandeling in de MSZ). Dit leidt in 2026 naar verwachting tot extra uitgaven op de verschillende Zvw-sectoren, waaronder de apotheekzorg.</t>
  </si>
  <si>
    <t>Het kabinet beperkt de aanspraak op zelfzorggeneesmiddelen in de Zorgverzekeringswet. Dit zĳn geneesmiddelen die beschikbaar zĳn in de vrĳe verkoop. Het bedrag is een taakstellende opbrengst, die wordt ingevuld met de verder uit te werken aanpassing van de aanspraak.</t>
  </si>
  <si>
    <t>Er komt een pilot van twee jaar waarbij de vergoedingslimieten binnen het Geneesmiddelenvergoedingssysteem (GVS) voor antimicrobiële (AMR) geneesmiddelen buiten werking worden gesteld. Om deze pilot te bekostigen wordt cumulatief 12,0 miljoen euro in 2025 tot en met 2027 overgeboekt van de VWS-begroting naar de premiegefinancierde zorguitgaven.</t>
  </si>
  <si>
    <t>Het overig ziekenvervoer betreft het vervoer van patiënten van en naar zorgaanbieders. Hiervoor in aanmerking komen verzekerden die chemo- of radiotherapie ondergaan, nierdialyse ondergaan, zich uitsluitend in een rolstoel kunnen verplaatsen, zeer slechtziend zijn of van hun zorgverzekeraar hiervoor toestemming hebben gekregen. Het betreft zowel commercieel vervoer als vergoeding van de kosten van openbaar vervoer. Per 1 januari 2019 wordt aan de aanspraak voor ziekenvervoer het vervoer ten behoeve van consulten, (na)controles en (bloed)onderzoek toegevoegd, indien deze als onderdeel van de primaire behandeling noodzakelijk zijn.</t>
  </si>
  <si>
    <t>De Tweede Kamer heeft bĳ motie TK 2024/2025 29282, nr. 591 gevraagd om een alternatieve invulling te vinden voor de ombuiging «subsidie bĳ- en nascholing medisch specialisten» binnen het domein van de begroting van VWS. Deze alternatieve invulling is gevonden door een deel van de structurele onderuitputting binnen de sector wĳkverpleging hiervoor aan te wenden; zie mutatie actualisatie wĳkverpleging.</t>
  </si>
  <si>
    <t>Het kabinet heeft besloten af te zien van de in 2026 voorgenomen tranchering van het eigen risico (€ 150 per behandeling in de MSZ). Dit leidt in 2026 naar verwachting tot extra uitgaven op de verschillende Zvw-sectoren waaronder de huisartsenzorg.</t>
  </si>
  <si>
    <t>Het kabinet heeft besloten af te zien van de in 2026 voorgenomen tranchering van het eigen risico (€ 150 per behandeling in de MSZ). Dit leidt in 2026 naar verwachting tot extra uitgaven op de verschillende Zvw-sectoren waaronder de Multidiscipinaire zorgverlening.</t>
  </si>
  <si>
    <t>Het kabinet heeft besloten af te zien van de in 2026 voorgenomen tranchering van het eigen risico (€ 150 per behandeling in de MSZ). Dit leidt in 2026 naar verwachting tot extra uitgaven op de verschillende Zvw-sectoren waaronder de tandheelkundige zorg.</t>
  </si>
  <si>
    <t>Het kabinet heeft besloten af te zien van de in 2026 voorgenomen tranchering van het eigen risico (€ 150 per behandeling in de MSZ). Dit leidt in 2026 naar verwachting tot extra uitgaven op de verschillende Zvw-sectoren waaronder de paramedische zorg.</t>
  </si>
  <si>
    <t>Het kabinet heeft besloten af te zien van de in 2026 voorgenomen tranchering van het eigen risico (€ 150 per behandeling in de MSZ). Dit leidt in 2026 naar verwachting tot extra uitgaven op de verschillende Zvw-sectoren waaronder de zorg voor zintuiglijk gehandicapten.</t>
  </si>
  <si>
    <t>Het kabinet heeft besloten af te zien van de in 2026 voorgenomen tranchering van het eigen risico (€ 150 per behandeling in de MSZ). Dit leidt in 2026 naar verwachting tot extra uitgaven op de verschillende Zvw-sectoren waaronder de medisch specialistische zorg.</t>
  </si>
  <si>
    <t>Het kabinet heeft besloten af te zien van de in 2026 voorgenomen tranchering van het eigen risico (€ 150 per behandeling in de MSZ). Dit leidt in 2026 naar verwachting tot extra uitgaven op de verschillende Zvw-sectoren waaronder de overig curatieve zorg.</t>
  </si>
  <si>
    <t>Het kabinet heeft besloten af te zien van de in 2026 voorgenomen tranchering van het eigen risico (€ 150 per behandeling in de MSZ). Dit leidt in 2026 naar verwachting tot extra uitgaven op de verschillende Zvw-sectoren waaronder de geneeskundige ggz.</t>
  </si>
  <si>
    <t>Het kabinet heeft besloten af te zien van de in 2026 voorgenomen tranchering van het eigen risico (€ 150 per behandeling in de MSZ). Dit leidt in 2026 naar verwachting tot extra uitgaven op de verschillende Zvw-sectoren waaronder de ambulancevervoer.</t>
  </si>
  <si>
    <t>Het kabinet heeft besloten af te zien van de in 2026 voorgenomen tranchering van het eigen risico (€ 150 per behandeling in de MSZ). Dit leidt in 2026 naar verwachting tot extra uitgaven op de verschillende Zvw-sectoren waaronder de grensoverschrijdende zorg.</t>
  </si>
  <si>
    <t>Het kabinet heeft besloten af te zien van de in 2026 voorgenomen tranchering van het eigen risico (€ 150 per behandeling in de MSZ). Dit leidt in 2026 naar verwachting tot extra uitgaven op de verschillende Zvw-sectoren waaronder het overig ziekenvervoer.</t>
  </si>
  <si>
    <t>Het kabinet heeft besloten af te zien van de in 2026 voorgenomen tranchering van het eigen risico (€ 150 per behandeling in de MSZ). Dit leidt in 2026 naar verwachting tot extra uitgaven op de verschillende Zvw-sectoren waaronder de geriatrische revalidatiezorg  en het eerstelijnsverblijf.</t>
  </si>
  <si>
    <t xml:space="preserve">Van de meevaller bij de hulpmiddelen van € 22,3 miljoen in 2024 wordt verwacht dat die doorwerkt in 2025 en verder.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</si>
</sst>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00_-;_-* #,##0.00\-;_-* &quot;-&quot;??_-;_-@_-"/>
    <numFmt numFmtId="165" formatCode="#,##0.0"/>
    <numFmt numFmtId="166" formatCode="&quot;fl&quot;\ #,##0.00_-;&quot;fl&quot;\ #,##0.00\-"/>
    <numFmt numFmtId="167" formatCode="_-[$€]\ * #,##0.00_-;_-[$€]\ * #,##0.00\-;_-[$€]\ * &quot;-&quot;??_-;_-@_-"/>
    <numFmt numFmtId="168" formatCode="#,##0_ ;\-#,##0\ "/>
    <numFmt numFmtId="169" formatCode="&quot;fl&quot;\ #,##0_-;&quot;fl&quot;\ #,##0\-"/>
    <numFmt numFmtId="170" formatCode="#,##0.000"/>
    <numFmt numFmtId="171" formatCode="#,##0.0_ ;\-#,##0.0\ "/>
    <numFmt numFmtId="172" formatCode="#,##0.0000"/>
    <numFmt numFmtId="173" formatCode="#,##0.000_ ;\-#,##0.000\ "/>
    <numFmt numFmtId="177" formatCode="_(* #,##0.00_);_(* \(#,##0.00\);_(* &quot;-&quot;??_);_(@_)"/>
    <numFmt numFmtId="178" formatCode="_-&quot;€&quot;\ * #,##0.00_-;_-&quot;€&quot;\ * \-#,##0.00;_-&quot;€&quot;* #0_-;_-@_-"/>
  </numFmts>
  <fonts count="54" x14ac:knownFonts="1">
    <font>
      <sz val="11"/>
      <color theme="1"/>
      <name val="Calibri"/>
      <family val="2"/>
      <scheme val="minor"/>
    </font>
    <font>
      <sz val="11"/>
      <color indexed="8"/>
      <name val="Calibri"/>
      <family val="2"/>
    </font>
    <font>
      <sz val="10"/>
      <name val="Arial"/>
      <family val="2"/>
    </font>
    <font>
      <i/>
      <sz val="8"/>
      <name val="Verdana"/>
      <family val="2"/>
    </font>
    <font>
      <sz val="9"/>
      <name val="Arial"/>
      <family val="2"/>
    </font>
    <font>
      <sz val="9"/>
      <name val="Arial"/>
      <family val="2"/>
    </font>
    <font>
      <sz val="12"/>
      <name val="Arial"/>
      <family val="2"/>
    </font>
    <font>
      <b/>
      <sz val="18"/>
      <name val="Arial"/>
      <family val="2"/>
    </font>
    <font>
      <b/>
      <sz val="12"/>
      <name val="Arial"/>
      <family val="2"/>
    </font>
    <font>
      <sz val="9"/>
      <color indexed="8"/>
      <name val="Verdana"/>
      <family val="2"/>
    </font>
    <font>
      <sz val="10"/>
      <name val="Arial"/>
      <family val="2"/>
    </font>
    <font>
      <sz val="10"/>
      <name val="Arial"/>
      <family val="2"/>
    </font>
    <font>
      <sz val="10"/>
      <name val="Arial"/>
      <family val="2"/>
    </font>
    <font>
      <sz val="8"/>
      <color indexed="8"/>
      <name val="Verdana"/>
      <family val="2"/>
    </font>
    <font>
      <sz val="10"/>
      <name val="Arial"/>
      <family val="2"/>
    </font>
    <font>
      <vertAlign val="superscript"/>
      <sz val="8"/>
      <color indexed="8"/>
      <name val="Verdana"/>
      <family val="2"/>
    </font>
    <font>
      <sz val="8"/>
      <name val="Verdana"/>
      <family val="2"/>
    </font>
    <font>
      <b/>
      <sz val="8"/>
      <name val="Verdana"/>
      <family val="2"/>
    </font>
    <font>
      <b/>
      <sz val="8"/>
      <color indexed="8"/>
      <name val="Verdana"/>
      <family val="2"/>
    </font>
    <font>
      <b/>
      <vertAlign val="superscript"/>
      <sz val="8"/>
      <color indexed="8"/>
      <name val="Verdana"/>
      <family val="2"/>
    </font>
    <font>
      <sz val="10"/>
      <name val="Univers"/>
      <family val="2"/>
    </font>
    <font>
      <sz val="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006100"/>
      <name val="Calibri"/>
      <family val="2"/>
      <scheme val="minor"/>
    </font>
    <font>
      <sz val="11"/>
      <color rgb="FF3F3F7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1"/>
      <color theme="1"/>
      <name val="Calibri"/>
      <family val="2"/>
      <scheme val="minor"/>
    </font>
    <font>
      <b/>
      <sz val="11"/>
      <color rgb="FF3F3F3F"/>
      <name val="Calibri"/>
      <family val="2"/>
      <scheme val="minor"/>
    </font>
    <font>
      <i/>
      <sz val="11"/>
      <color rgb="FF7F7F7F"/>
      <name val="Calibri"/>
      <family val="2"/>
      <scheme val="minor"/>
    </font>
    <font>
      <sz val="11"/>
      <color rgb="FFFF0000"/>
      <name val="Calibri"/>
      <family val="2"/>
      <scheme val="minor"/>
    </font>
    <font>
      <sz val="8"/>
      <color theme="1"/>
      <name val="Verdana"/>
      <family val="2"/>
    </font>
    <font>
      <b/>
      <sz val="8"/>
      <color theme="1"/>
      <name val="Verdana"/>
      <family val="2"/>
    </font>
    <font>
      <sz val="8"/>
      <color rgb="FFFF0000"/>
      <name val="Verdana"/>
      <family val="2"/>
    </font>
    <font>
      <i/>
      <sz val="8"/>
      <color theme="1"/>
      <name val="Verdana"/>
      <family val="2"/>
    </font>
    <font>
      <sz val="8"/>
      <color rgb="FF000000"/>
      <name val="Verdana"/>
      <family val="2"/>
    </font>
    <font>
      <b/>
      <sz val="8"/>
      <color rgb="FF000000"/>
      <name val="Verdana"/>
      <family val="2"/>
    </font>
    <font>
      <b/>
      <sz val="8"/>
      <color rgb="FFFFFFFF"/>
      <name val="Verdana"/>
      <family val="2"/>
    </font>
    <font>
      <b/>
      <sz val="8"/>
      <color theme="0"/>
      <name val="Verdana"/>
      <family val="2"/>
    </font>
    <font>
      <b/>
      <vertAlign val="superscript"/>
      <sz val="8"/>
      <color rgb="FF000000"/>
      <name val="Verdana"/>
      <family val="2"/>
    </font>
    <font>
      <sz val="8"/>
      <name val="Calibri"/>
      <family val="2"/>
      <scheme val="minor"/>
    </font>
    <font>
      <sz val="10"/>
      <name val="Univers"/>
      <family val="2"/>
    </font>
    <font>
      <sz val="11"/>
      <name val="Calibri"/>
      <family val="2"/>
      <scheme val="minor"/>
    </font>
    <font>
      <i/>
      <sz val="8"/>
      <color rgb="FFFF0000"/>
      <name val="Verdana"/>
      <family val="2"/>
    </font>
    <font>
      <b/>
      <i/>
      <sz val="8"/>
      <name val="Verdana"/>
      <family val="2"/>
    </font>
    <font>
      <strike/>
      <sz val="8"/>
      <name val="Verdana"/>
      <family val="2"/>
    </font>
  </fonts>
  <fills count="36">
    <fill>
      <patternFill patternType="none"/>
    </fill>
    <fill>
      <patternFill patternType="gray125"/>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theme="4" tint="0.79998168889431442"/>
        <bgColor indexed="64"/>
      </patternFill>
    </fill>
    <fill>
      <patternFill patternType="solid">
        <fgColor theme="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right/>
      <top style="double">
        <color indexed="0"/>
      </top>
      <bottom/>
      <diagonal/>
    </border>
    <border>
      <left/>
      <right/>
      <top style="thin">
        <color indexed="0"/>
      </top>
      <bottom style="double">
        <color indexed="0"/>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999999"/>
      </left>
      <right/>
      <top/>
      <bottom/>
      <diagonal/>
    </border>
    <border>
      <left style="thin">
        <color rgb="FFABABAB"/>
      </left>
      <right/>
      <top/>
      <bottom/>
      <diagonal/>
    </border>
  </borders>
  <cellStyleXfs count="153">
    <xf numFmtId="0" fontId="0"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4" fillId="27" borderId="8" applyNumberFormat="0" applyAlignment="0" applyProtection="0"/>
    <xf numFmtId="4" fontId="6" fillId="0" borderId="0" applyProtection="0"/>
    <xf numFmtId="4" fontId="6" fillId="0" borderId="0" applyProtection="0"/>
    <xf numFmtId="4" fontId="6" fillId="0" borderId="0" applyProtection="0"/>
    <xf numFmtId="0" fontId="25" fillId="28" borderId="9" applyNumberFormat="0" applyAlignment="0" applyProtection="0"/>
    <xf numFmtId="166" fontId="6" fillId="0" borderId="0" applyProtection="0"/>
    <xf numFmtId="166" fontId="6" fillId="0" borderId="0" applyProtection="0"/>
    <xf numFmtId="166" fontId="6" fillId="0" borderId="0" applyProtection="0"/>
    <xf numFmtId="0" fontId="6" fillId="0" borderId="0" applyProtection="0"/>
    <xf numFmtId="0" fontId="6" fillId="0" borderId="0" applyProtection="0"/>
    <xf numFmtId="0" fontId="6" fillId="0" borderId="0" applyProtection="0"/>
    <xf numFmtId="14" fontId="2" fillId="0" borderId="0" applyFont="0" applyFill="0" applyBorder="0" applyAlignment="0" applyProtection="0"/>
    <xf numFmtId="14" fontId="2" fillId="0" borderId="0" applyFont="0" applyFill="0" applyBorder="0" applyAlignment="0" applyProtection="0"/>
    <xf numFmtId="14"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178" fontId="21" fillId="0" borderId="0" applyFont="0" applyFill="0" applyBorder="0" applyAlignment="0" applyProtection="0"/>
    <xf numFmtId="167" fontId="2" fillId="0" borderId="0" applyFont="0" applyFill="0" applyBorder="0" applyAlignment="0" applyProtection="0"/>
    <xf numFmtId="178" fontId="21" fillId="0" borderId="0" applyFont="0" applyFill="0" applyBorder="0" applyAlignment="0" applyProtection="0"/>
    <xf numFmtId="178" fontId="21" fillId="0" borderId="0" applyFont="0" applyFill="0" applyBorder="0" applyAlignment="0" applyProtection="0"/>
    <xf numFmtId="2" fontId="6" fillId="0" borderId="0" applyProtection="0"/>
    <xf numFmtId="2" fontId="6" fillId="0" borderId="0" applyProtection="0"/>
    <xf numFmtId="2" fontId="6" fillId="0" borderId="0" applyProtection="0"/>
    <xf numFmtId="0" fontId="26" fillId="0" borderId="10" applyNumberFormat="0" applyFill="0" applyAlignment="0" applyProtection="0"/>
    <xf numFmtId="0" fontId="27" fillId="29" borderId="0" applyNumberFormat="0" applyBorder="0" applyAlignment="0" applyProtection="0"/>
    <xf numFmtId="0" fontId="7" fillId="0" borderId="0" applyProtection="0"/>
    <xf numFmtId="0" fontId="7" fillId="0" borderId="0" applyProtection="0"/>
    <xf numFmtId="0" fontId="7" fillId="0" borderId="0" applyProtection="0"/>
    <xf numFmtId="0" fontId="8" fillId="0" borderId="0" applyProtection="0"/>
    <xf numFmtId="0" fontId="8" fillId="0" borderId="0" applyProtection="0"/>
    <xf numFmtId="0" fontId="8" fillId="0" borderId="0" applyProtection="0"/>
    <xf numFmtId="0" fontId="28" fillId="30" borderId="8" applyNumberFormat="0" applyAlignment="0" applyProtection="0"/>
    <xf numFmtId="164" fontId="22" fillId="0" borderId="0" applyFont="0" applyFill="0" applyBorder="0" applyAlignment="0" applyProtection="0"/>
    <xf numFmtId="168" fontId="5" fillId="0" borderId="0" applyFont="0" applyFill="0" applyBorder="0" applyAlignment="0" applyProtection="0"/>
    <xf numFmtId="168"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29" fillId="0" borderId="11" applyNumberFormat="0" applyFill="0" applyAlignment="0" applyProtection="0"/>
    <xf numFmtId="0" fontId="30" fillId="0" borderId="12" applyNumberFormat="0" applyFill="0" applyAlignment="0" applyProtection="0"/>
    <xf numFmtId="0" fontId="31" fillId="0" borderId="13" applyNumberFormat="0" applyFill="0" applyAlignment="0" applyProtection="0"/>
    <xf numFmtId="0" fontId="31" fillId="0" borderId="0" applyNumberFormat="0" applyFill="0" applyBorder="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32" fillId="31" borderId="0" applyNumberFormat="0" applyBorder="0" applyAlignment="0" applyProtection="0"/>
    <xf numFmtId="0" fontId="6" fillId="0" borderId="0"/>
    <xf numFmtId="0" fontId="2" fillId="0" borderId="0"/>
    <xf numFmtId="0" fontId="2" fillId="0" borderId="0"/>
    <xf numFmtId="0" fontId="2" fillId="0" borderId="0"/>
    <xf numFmtId="0" fontId="6" fillId="0" borderId="0"/>
    <xf numFmtId="0" fontId="6" fillId="0" borderId="0"/>
    <xf numFmtId="0" fontId="9" fillId="0" borderId="0"/>
    <xf numFmtId="0" fontId="22" fillId="32" borderId="14" applyNumberFormat="0" applyFont="0" applyAlignment="0" applyProtection="0"/>
    <xf numFmtId="0" fontId="22" fillId="32" borderId="14" applyNumberFormat="0" applyFont="0" applyAlignment="0" applyProtection="0"/>
    <xf numFmtId="0" fontId="22" fillId="32" borderId="14" applyNumberFormat="0" applyFont="0" applyAlignment="0" applyProtection="0"/>
    <xf numFmtId="0" fontId="1" fillId="2" borderId="1" applyNumberFormat="0" applyFont="0" applyAlignment="0" applyProtection="0"/>
    <xf numFmtId="0" fontId="33" fillId="33" borderId="0" applyNumberFormat="0" applyBorder="0" applyAlignment="0" applyProtection="0"/>
    <xf numFmtId="10" fontId="6" fillId="0" borderId="0" applyProtection="0"/>
    <xf numFmtId="10" fontId="6" fillId="0" borderId="0" applyProtection="0"/>
    <xf numFmtId="10" fontId="6" fillId="0" borderId="0" applyProtection="0"/>
    <xf numFmtId="9" fontId="5" fillId="0" borderId="0" applyFont="0" applyFill="0" applyBorder="0" applyAlignment="0" applyProtection="0"/>
    <xf numFmtId="9" fontId="4" fillId="0" borderId="0" applyFont="0" applyFill="0" applyBorder="0" applyAlignment="0" applyProtection="0"/>
    <xf numFmtId="9" fontId="22" fillId="0" borderId="0" applyFont="0" applyFill="0" applyBorder="0" applyAlignment="0" applyProtection="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4" fillId="0" borderId="0"/>
    <xf numFmtId="0" fontId="22" fillId="0" borderId="0"/>
    <xf numFmtId="0" fontId="22" fillId="0" borderId="0"/>
    <xf numFmtId="0" fontId="22" fillId="0" borderId="0"/>
    <xf numFmtId="0" fontId="1" fillId="0" borderId="0"/>
    <xf numFmtId="0" fontId="1" fillId="0" borderId="0"/>
    <xf numFmtId="0" fontId="10" fillId="0" borderId="0"/>
    <xf numFmtId="0" fontId="2" fillId="0" borderId="0"/>
    <xf numFmtId="0" fontId="2" fillId="0" borderId="0"/>
    <xf numFmtId="0" fontId="14" fillId="0" borderId="0"/>
    <xf numFmtId="0" fontId="2" fillId="0" borderId="0"/>
    <xf numFmtId="0" fontId="2" fillId="0" borderId="0"/>
    <xf numFmtId="0" fontId="20" fillId="0" borderId="0"/>
    <xf numFmtId="0" fontId="20" fillId="0" borderId="0"/>
    <xf numFmtId="0" fontId="22" fillId="0" borderId="0"/>
    <xf numFmtId="0" fontId="22" fillId="0" borderId="0"/>
    <xf numFmtId="0" fontId="1" fillId="0" borderId="0"/>
    <xf numFmtId="0" fontId="20" fillId="0" borderId="0"/>
    <xf numFmtId="0" fontId="20" fillId="0" borderId="0"/>
    <xf numFmtId="0" fontId="34" fillId="0" borderId="0" applyNumberFormat="0" applyFill="0" applyBorder="0" applyAlignment="0" applyProtection="0"/>
    <xf numFmtId="0" fontId="35" fillId="0" borderId="15" applyNumberFormat="0" applyFill="0" applyAlignment="0" applyProtection="0"/>
    <xf numFmtId="0" fontId="2" fillId="0" borderId="2" applyNumberFormat="0" applyFont="0" applyBorder="0" applyAlignment="0" applyProtection="0"/>
    <xf numFmtId="0" fontId="2" fillId="0" borderId="2" applyNumberFormat="0" applyFont="0" applyBorder="0" applyAlignment="0" applyProtection="0"/>
    <xf numFmtId="0" fontId="2" fillId="0" borderId="2" applyNumberFormat="0" applyFont="0" applyBorder="0" applyAlignment="0" applyProtection="0"/>
    <xf numFmtId="0" fontId="6" fillId="0" borderId="3" applyProtection="0"/>
    <xf numFmtId="0" fontId="6" fillId="0" borderId="3" applyProtection="0"/>
    <xf numFmtId="0" fontId="6" fillId="0" borderId="3" applyProtection="0"/>
    <xf numFmtId="0" fontId="36" fillId="27" borderId="16" applyNumberFormat="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49" fillId="0" borderId="0"/>
    <xf numFmtId="0" fontId="2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cellStyleXfs>
  <cellXfs count="171">
    <xf numFmtId="0" fontId="0" fillId="0" borderId="0" xfId="0"/>
    <xf numFmtId="0" fontId="39" fillId="0" borderId="0" xfId="0" applyFont="1"/>
    <xf numFmtId="165" fontId="39" fillId="0" borderId="0" xfId="0" applyNumberFormat="1" applyFont="1"/>
    <xf numFmtId="0" fontId="40" fillId="0" borderId="0" xfId="0" applyFont="1"/>
    <xf numFmtId="0" fontId="39" fillId="0" borderId="0" xfId="0" applyFont="1" applyAlignment="1">
      <alignment horizontal="right"/>
    </xf>
    <xf numFmtId="0" fontId="41" fillId="0" borderId="0" xfId="0" applyFont="1" applyAlignment="1">
      <alignment horizontal="right"/>
    </xf>
    <xf numFmtId="0" fontId="39" fillId="0" borderId="0" xfId="0" applyFont="1"/>
    <xf numFmtId="0" fontId="39" fillId="0" borderId="0" xfId="0" applyFont="1" applyBorder="1"/>
    <xf numFmtId="0" fontId="42" fillId="0" borderId="0" xfId="0" applyFont="1"/>
    <xf numFmtId="170" fontId="41" fillId="0" borderId="0" xfId="0" applyNumberFormat="1" applyFont="1"/>
    <xf numFmtId="0" fontId="43" fillId="34" borderId="0" xfId="0" applyFont="1" applyFill="1"/>
    <xf numFmtId="165" fontId="43" fillId="34" borderId="0" xfId="0" applyNumberFormat="1" applyFont="1" applyFill="1"/>
    <xf numFmtId="0" fontId="44" fillId="34" borderId="0" xfId="0" applyFont="1" applyFill="1"/>
    <xf numFmtId="0" fontId="44" fillId="34" borderId="4" xfId="0" applyFont="1" applyFill="1" applyBorder="1"/>
    <xf numFmtId="0" fontId="17" fillId="34" borderId="0" xfId="0" applyFont="1" applyFill="1" applyBorder="1"/>
    <xf numFmtId="0" fontId="40" fillId="34" borderId="0" xfId="0" applyFont="1" applyFill="1"/>
    <xf numFmtId="0" fontId="39" fillId="34" borderId="4" xfId="0" applyFont="1" applyFill="1" applyBorder="1"/>
    <xf numFmtId="0" fontId="40" fillId="34" borderId="0" xfId="0" applyFont="1" applyFill="1" applyBorder="1"/>
    <xf numFmtId="171" fontId="40" fillId="34" borderId="0" xfId="59" applyNumberFormat="1" applyFont="1" applyFill="1" applyBorder="1"/>
    <xf numFmtId="0" fontId="39" fillId="34" borderId="0" xfId="0" applyFont="1" applyFill="1" applyBorder="1"/>
    <xf numFmtId="0" fontId="39" fillId="34" borderId="5" xfId="0" applyFont="1" applyFill="1" applyBorder="1"/>
    <xf numFmtId="165" fontId="39" fillId="34" borderId="5" xfId="0" applyNumberFormat="1" applyFont="1" applyFill="1" applyBorder="1"/>
    <xf numFmtId="0" fontId="40" fillId="34" borderId="4" xfId="0" applyFont="1" applyFill="1" applyBorder="1"/>
    <xf numFmtId="165" fontId="16" fillId="34" borderId="5" xfId="0" applyNumberFormat="1" applyFont="1" applyFill="1" applyBorder="1"/>
    <xf numFmtId="165" fontId="16" fillId="34" borderId="0" xfId="0" applyNumberFormat="1" applyFont="1" applyFill="1" applyBorder="1"/>
    <xf numFmtId="165" fontId="40" fillId="34" borderId="0" xfId="0" applyNumberFormat="1" applyFont="1" applyFill="1" applyBorder="1"/>
    <xf numFmtId="165" fontId="39" fillId="34" borderId="0" xfId="59" applyNumberFormat="1" applyFont="1" applyFill="1" applyBorder="1"/>
    <xf numFmtId="165" fontId="40" fillId="34" borderId="4" xfId="59" applyNumberFormat="1" applyFont="1" applyFill="1" applyBorder="1"/>
    <xf numFmtId="0" fontId="40" fillId="34" borderId="0" xfId="0" applyFont="1" applyFill="1" applyBorder="1" applyAlignment="1">
      <alignment wrapText="1"/>
    </xf>
    <xf numFmtId="171" fontId="17" fillId="34" borderId="0" xfId="59" applyNumberFormat="1" applyFont="1" applyFill="1" applyBorder="1"/>
    <xf numFmtId="173" fontId="41" fillId="0" borderId="0" xfId="0" applyNumberFormat="1" applyFont="1" applyAlignment="1">
      <alignment horizontal="right"/>
    </xf>
    <xf numFmtId="170" fontId="41" fillId="0" borderId="0" xfId="0" applyNumberFormat="1" applyFont="1" applyAlignment="1">
      <alignment horizontal="right"/>
    </xf>
    <xf numFmtId="0" fontId="16" fillId="34" borderId="0" xfId="0" applyFont="1" applyFill="1" applyBorder="1"/>
    <xf numFmtId="0" fontId="39" fillId="34" borderId="0" xfId="0" applyFont="1" applyFill="1" applyBorder="1" applyAlignment="1">
      <alignment wrapText="1"/>
    </xf>
    <xf numFmtId="0" fontId="0" fillId="34" borderId="0" xfId="0" applyFill="1" applyBorder="1" applyAlignment="1">
      <alignment wrapText="1"/>
    </xf>
    <xf numFmtId="0" fontId="17" fillId="34" borderId="0" xfId="0" applyFont="1" applyFill="1" applyAlignment="1"/>
    <xf numFmtId="165" fontId="39" fillId="34" borderId="0" xfId="0" applyNumberFormat="1" applyFont="1" applyFill="1" applyBorder="1" applyAlignment="1">
      <alignment wrapText="1"/>
    </xf>
    <xf numFmtId="0" fontId="3" fillId="34" borderId="0" xfId="0" applyFont="1" applyFill="1" applyBorder="1"/>
    <xf numFmtId="0" fontId="3" fillId="34" borderId="0" xfId="0" applyFont="1" applyFill="1" applyBorder="1" applyAlignment="1">
      <alignment wrapText="1"/>
    </xf>
    <xf numFmtId="0" fontId="17" fillId="34" borderId="0" xfId="0" applyFont="1" applyFill="1" applyBorder="1" applyAlignment="1"/>
    <xf numFmtId="0" fontId="17" fillId="34" borderId="0" xfId="0" applyFont="1" applyFill="1" applyBorder="1" applyAlignment="1">
      <alignment wrapText="1"/>
    </xf>
    <xf numFmtId="0" fontId="39" fillId="34" borderId="0" xfId="0" applyFont="1" applyFill="1" applyBorder="1" applyAlignment="1">
      <alignment wrapText="1"/>
    </xf>
    <xf numFmtId="0" fontId="3" fillId="34" borderId="0" xfId="129" applyFont="1" applyFill="1"/>
    <xf numFmtId="0" fontId="39" fillId="34" borderId="0" xfId="0" applyFont="1" applyFill="1" applyBorder="1" applyAlignment="1">
      <alignment wrapText="1"/>
    </xf>
    <xf numFmtId="0" fontId="16" fillId="34" borderId="5" xfId="0" applyFont="1" applyFill="1" applyBorder="1"/>
    <xf numFmtId="0" fontId="39" fillId="34" borderId="0" xfId="0" applyFont="1" applyFill="1" applyBorder="1" applyAlignment="1">
      <alignment wrapText="1"/>
    </xf>
    <xf numFmtId="0" fontId="39" fillId="34" borderId="0" xfId="0" applyFont="1" applyFill="1" applyAlignment="1">
      <alignment wrapText="1"/>
    </xf>
    <xf numFmtId="0" fontId="39" fillId="0" borderId="7" xfId="0" applyFont="1" applyBorder="1"/>
    <xf numFmtId="165" fontId="39" fillId="0" borderId="0" xfId="0" applyNumberFormat="1" applyFont="1" applyBorder="1"/>
    <xf numFmtId="0" fontId="39" fillId="34" borderId="0" xfId="0" applyFont="1" applyFill="1" applyBorder="1" applyAlignment="1">
      <alignment wrapText="1"/>
    </xf>
    <xf numFmtId="0" fontId="3" fillId="34" borderId="0" xfId="0" applyFont="1" applyFill="1" applyAlignment="1">
      <alignment vertical="top"/>
    </xf>
    <xf numFmtId="0" fontId="39" fillId="34" borderId="0" xfId="0" applyFont="1" applyFill="1" applyBorder="1" applyAlignment="1">
      <alignment wrapText="1"/>
    </xf>
    <xf numFmtId="0" fontId="3" fillId="34" borderId="5" xfId="0" applyFont="1" applyFill="1" applyBorder="1" applyAlignment="1">
      <alignment wrapText="1"/>
    </xf>
    <xf numFmtId="0" fontId="41" fillId="34" borderId="5" xfId="0" applyFont="1" applyFill="1" applyBorder="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39" fillId="0" borderId="0" xfId="0" applyFont="1" applyAlignment="1">
      <alignment wrapText="1"/>
    </xf>
    <xf numFmtId="0" fontId="39" fillId="34" borderId="0" xfId="0" applyFont="1" applyFill="1" applyBorder="1" applyAlignment="1">
      <alignment wrapText="1"/>
    </xf>
    <xf numFmtId="0" fontId="45" fillId="34" borderId="4" xfId="0" applyFont="1" applyFill="1" applyBorder="1"/>
    <xf numFmtId="0" fontId="17" fillId="34" borderId="4" xfId="0" applyFont="1" applyFill="1" applyBorder="1"/>
    <xf numFmtId="0" fontId="44" fillId="34" borderId="4" xfId="0" applyFont="1" applyFill="1" applyBorder="1" applyAlignment="1">
      <alignment horizontal="right"/>
    </xf>
    <xf numFmtId="0" fontId="43" fillId="34" borderId="0" xfId="0" applyFont="1" applyFill="1" applyAlignment="1">
      <alignment wrapText="1"/>
    </xf>
    <xf numFmtId="0" fontId="44" fillId="34" borderId="0" xfId="0" applyFont="1" applyFill="1" applyAlignment="1">
      <alignment wrapText="1"/>
    </xf>
    <xf numFmtId="0" fontId="17" fillId="34" borderId="0" xfId="0" applyFont="1" applyFill="1" applyAlignment="1">
      <alignment vertical="top"/>
    </xf>
    <xf numFmtId="0" fontId="39" fillId="34" borderId="0" xfId="0" applyFont="1" applyFill="1" applyBorder="1" applyAlignment="1">
      <alignment wrapText="1"/>
    </xf>
    <xf numFmtId="0" fontId="16" fillId="0" borderId="0" xfId="0" applyFont="1" applyAlignment="1">
      <alignment horizontal="right"/>
    </xf>
    <xf numFmtId="0" fontId="39" fillId="34" borderId="0" xfId="0" applyFont="1" applyFill="1" applyBorder="1" applyAlignment="1">
      <alignment wrapText="1"/>
    </xf>
    <xf numFmtId="0" fontId="39" fillId="34" borderId="0" xfId="0" applyFont="1" applyFill="1" applyAlignment="1">
      <alignment wrapText="1"/>
    </xf>
    <xf numFmtId="165" fontId="40" fillId="34" borderId="0" xfId="59" applyNumberFormat="1" applyFont="1" applyFill="1" applyBorder="1"/>
    <xf numFmtId="165" fontId="39" fillId="34" borderId="0" xfId="0" applyNumberFormat="1" applyFont="1" applyFill="1" applyBorder="1" applyAlignment="1">
      <alignment vertical="top"/>
    </xf>
    <xf numFmtId="0" fontId="3" fillId="34" borderId="0" xfId="129" applyFont="1" applyFill="1" applyAlignment="1">
      <alignment wrapText="1"/>
    </xf>
    <xf numFmtId="172" fontId="41" fillId="0" borderId="0" xfId="0" applyNumberFormat="1" applyFont="1" applyAlignment="1">
      <alignment horizontal="right"/>
    </xf>
    <xf numFmtId="0" fontId="16" fillId="34" borderId="0" xfId="0" applyFont="1" applyFill="1" applyAlignment="1">
      <alignment vertical="top" wrapText="1"/>
    </xf>
    <xf numFmtId="0" fontId="16" fillId="34" borderId="0" xfId="129" applyFont="1" applyFill="1" applyAlignment="1">
      <alignment wrapText="1"/>
    </xf>
    <xf numFmtId="165" fontId="44" fillId="34" borderId="4" xfId="0" applyNumberFormat="1" applyFont="1" applyFill="1" applyBorder="1"/>
    <xf numFmtId="0" fontId="39" fillId="34" borderId="0" xfId="0" applyFont="1" applyFill="1" applyBorder="1" applyAlignment="1">
      <alignment wrapText="1"/>
    </xf>
    <xf numFmtId="165" fontId="16" fillId="34" borderId="0" xfId="0" applyNumberFormat="1" applyFont="1" applyFill="1" applyBorder="1" applyAlignment="1">
      <alignment wrapText="1"/>
    </xf>
    <xf numFmtId="0" fontId="39" fillId="34" borderId="0" xfId="0" applyFont="1" applyFill="1" applyBorder="1" applyAlignment="1">
      <alignment wrapText="1"/>
    </xf>
    <xf numFmtId="0" fontId="39" fillId="34" borderId="0" xfId="0" applyFont="1" applyFill="1" applyBorder="1" applyAlignment="1">
      <alignment wrapText="1"/>
    </xf>
    <xf numFmtId="0" fontId="39" fillId="34" borderId="0" xfId="0" applyFont="1" applyFill="1"/>
    <xf numFmtId="165" fontId="44" fillId="34" borderId="0" xfId="0" applyNumberFormat="1" applyFont="1" applyFill="1"/>
    <xf numFmtId="0" fontId="3" fillId="34" borderId="0" xfId="0" applyFont="1" applyFill="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0" fontId="16" fillId="34" borderId="5" xfId="0" applyFont="1" applyFill="1" applyBorder="1" applyAlignment="1">
      <alignment wrapText="1"/>
    </xf>
    <xf numFmtId="0" fontId="3" fillId="34" borderId="0" xfId="0" applyFont="1" applyFill="1" applyAlignment="1">
      <alignment vertical="top" wrapText="1"/>
    </xf>
    <xf numFmtId="0" fontId="17" fillId="34" borderId="0" xfId="129" applyFont="1" applyFill="1"/>
    <xf numFmtId="0" fontId="42" fillId="34" borderId="17" xfId="0" applyFont="1" applyFill="1" applyBorder="1" applyAlignment="1">
      <alignment vertical="top" wrapText="1"/>
    </xf>
    <xf numFmtId="165" fontId="40" fillId="34" borderId="0" xfId="0" applyNumberFormat="1" applyFont="1" applyFill="1"/>
    <xf numFmtId="165" fontId="39" fillId="34" borderId="0" xfId="0" applyNumberFormat="1" applyFont="1" applyFill="1"/>
    <xf numFmtId="165" fontId="39" fillId="34" borderId="0" xfId="0" applyNumberFormat="1" applyFont="1" applyFill="1" applyBorder="1"/>
    <xf numFmtId="0" fontId="42" fillId="34" borderId="0" xfId="0" applyFont="1" applyFill="1" applyBorder="1"/>
    <xf numFmtId="171" fontId="39" fillId="34" borderId="0" xfId="59" applyNumberFormat="1" applyFont="1" applyFill="1" applyBorder="1"/>
    <xf numFmtId="0" fontId="39" fillId="34" borderId="5" xfId="0" applyFont="1" applyFill="1" applyBorder="1" applyAlignment="1">
      <alignment wrapText="1"/>
    </xf>
    <xf numFmtId="0" fontId="39" fillId="34" borderId="0" xfId="0" applyFont="1" applyFill="1" applyBorder="1" applyAlignment="1">
      <alignment vertical="top" wrapText="1"/>
    </xf>
    <xf numFmtId="0" fontId="16" fillId="34" borderId="0" xfId="0" applyFont="1" applyFill="1" applyBorder="1" applyAlignment="1">
      <alignment wrapText="1"/>
    </xf>
    <xf numFmtId="0" fontId="16" fillId="0" borderId="0" xfId="0" applyFont="1"/>
    <xf numFmtId="0" fontId="16" fillId="34" borderId="4" xfId="0" applyFont="1" applyFill="1" applyBorder="1"/>
    <xf numFmtId="165" fontId="17" fillId="34" borderId="0" xfId="0" applyNumberFormat="1" applyFont="1" applyFill="1" applyBorder="1"/>
    <xf numFmtId="165" fontId="16" fillId="34" borderId="0" xfId="59" applyNumberFormat="1" applyFont="1" applyFill="1" applyBorder="1"/>
    <xf numFmtId="165" fontId="17" fillId="34" borderId="4" xfId="59" applyNumberFormat="1" applyFont="1" applyFill="1" applyBorder="1"/>
    <xf numFmtId="172" fontId="16" fillId="0" borderId="0" xfId="0" applyNumberFormat="1" applyFont="1"/>
    <xf numFmtId="165" fontId="16" fillId="0" borderId="0" xfId="0" applyNumberFormat="1" applyFont="1"/>
    <xf numFmtId="165" fontId="16" fillId="34" borderId="0" xfId="0" applyNumberFormat="1" applyFont="1" applyFill="1" applyBorder="1" applyAlignment="1">
      <alignment vertical="top"/>
    </xf>
    <xf numFmtId="0" fontId="16" fillId="0" borderId="0" xfId="0" applyFont="1" applyBorder="1"/>
    <xf numFmtId="0" fontId="41" fillId="0" borderId="0" xfId="0" applyFont="1"/>
    <xf numFmtId="0" fontId="16" fillId="34" borderId="0" xfId="0" applyFont="1" applyFill="1" applyBorder="1" applyAlignment="1">
      <alignment wrapText="1"/>
    </xf>
    <xf numFmtId="0" fontId="52" fillId="34" borderId="0" xfId="0" applyFont="1" applyFill="1" applyAlignment="1">
      <alignment wrapText="1"/>
    </xf>
    <xf numFmtId="0" fontId="17" fillId="34" borderId="0" xfId="0" applyFont="1" applyFill="1" applyAlignment="1">
      <alignment wrapText="1"/>
    </xf>
    <xf numFmtId="0" fontId="39" fillId="34" borderId="0" xfId="0" applyFont="1" applyFill="1" applyBorder="1" applyAlignment="1">
      <alignment wrapText="1"/>
    </xf>
    <xf numFmtId="0" fontId="16" fillId="34" borderId="0" xfId="0" applyFont="1" applyFill="1" applyBorder="1" applyAlignment="1">
      <alignment wrapText="1"/>
    </xf>
    <xf numFmtId="0" fontId="39" fillId="34" borderId="0" xfId="0" applyFont="1" applyFill="1" applyBorder="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42" fillId="34" borderId="18" xfId="0" applyFont="1" applyFill="1" applyBorder="1" applyAlignment="1">
      <alignment vertical="top"/>
    </xf>
    <xf numFmtId="0" fontId="39" fillId="34" borderId="0" xfId="0" applyFont="1" applyFill="1" applyBorder="1" applyAlignment="1">
      <alignment wrapText="1"/>
    </xf>
    <xf numFmtId="0" fontId="16" fillId="34" borderId="0" xfId="0" applyFont="1" applyFill="1" applyBorder="1" applyAlignment="1">
      <alignment wrapText="1"/>
    </xf>
    <xf numFmtId="165" fontId="42" fillId="34" borderId="0" xfId="59" applyNumberFormat="1" applyFont="1" applyFill="1" applyBorder="1"/>
    <xf numFmtId="0" fontId="39" fillId="34" borderId="18" xfId="0" applyFont="1" applyFill="1" applyBorder="1" applyAlignment="1">
      <alignment vertical="top" wrapText="1"/>
    </xf>
    <xf numFmtId="0" fontId="42" fillId="34" borderId="0" xfId="0" applyFont="1" applyFill="1" applyBorder="1" applyAlignment="1">
      <alignment vertical="top" wrapText="1"/>
    </xf>
    <xf numFmtId="0" fontId="42" fillId="34" borderId="18" xfId="0" applyFont="1" applyFill="1" applyBorder="1" applyAlignment="1">
      <alignment vertical="top" wrapText="1"/>
    </xf>
    <xf numFmtId="0" fontId="51" fillId="34" borderId="0" xfId="0" applyFont="1" applyFill="1" applyAlignment="1">
      <alignment wrapText="1"/>
    </xf>
    <xf numFmtId="0" fontId="41" fillId="0" borderId="0" xfId="0" applyFont="1" applyAlignment="1">
      <alignment horizontal="left" vertical="center"/>
    </xf>
    <xf numFmtId="0" fontId="39" fillId="34" borderId="5" xfId="0" applyFont="1" applyFill="1" applyBorder="1"/>
    <xf numFmtId="0" fontId="3" fillId="34" borderId="0" xfId="0" applyFont="1" applyFill="1" applyBorder="1"/>
    <xf numFmtId="0" fontId="3" fillId="34" borderId="0" xfId="0" applyFont="1" applyFill="1" applyAlignment="1">
      <alignment wrapText="1"/>
    </xf>
    <xf numFmtId="0" fontId="16" fillId="34" borderId="0" xfId="0" applyFont="1" applyFill="1" applyAlignment="1">
      <alignment wrapText="1"/>
    </xf>
    <xf numFmtId="0" fontId="16" fillId="34" borderId="0" xfId="0" applyFont="1" applyFill="1" applyBorder="1" applyAlignment="1">
      <alignment wrapText="1"/>
    </xf>
    <xf numFmtId="0" fontId="16" fillId="34" borderId="0" xfId="0" applyFont="1" applyFill="1" applyBorder="1" applyAlignment="1">
      <alignment wrapText="1"/>
    </xf>
    <xf numFmtId="0" fontId="16" fillId="34" borderId="0" xfId="0" applyFont="1" applyFill="1" applyBorder="1" applyAlignment="1">
      <alignment wrapText="1"/>
    </xf>
    <xf numFmtId="0" fontId="3" fillId="34" borderId="0" xfId="129" applyFont="1" applyFill="1" applyBorder="1" applyAlignment="1">
      <alignment wrapText="1"/>
    </xf>
    <xf numFmtId="0" fontId="16" fillId="34" borderId="0" xfId="129" applyFont="1" applyFill="1" applyBorder="1" applyAlignment="1">
      <alignment wrapText="1"/>
    </xf>
    <xf numFmtId="165" fontId="16" fillId="34" borderId="5" xfId="0" applyNumberFormat="1" applyFont="1" applyFill="1" applyBorder="1" applyAlignment="1">
      <alignment vertical="top"/>
    </xf>
    <xf numFmtId="0" fontId="39" fillId="34" borderId="0" xfId="0" applyFont="1" applyFill="1" applyBorder="1" applyAlignment="1">
      <alignment wrapText="1"/>
    </xf>
    <xf numFmtId="0" fontId="16" fillId="34" borderId="0" xfId="0" applyFont="1" applyFill="1" applyBorder="1" applyAlignment="1">
      <alignment wrapText="1"/>
    </xf>
    <xf numFmtId="0" fontId="16" fillId="34" borderId="0" xfId="0" applyFont="1" applyFill="1" applyAlignment="1">
      <alignment wrapText="1"/>
    </xf>
    <xf numFmtId="0" fontId="0" fillId="0" borderId="0" xfId="0" applyAlignment="1">
      <alignment wrapText="1"/>
    </xf>
    <xf numFmtId="0" fontId="0" fillId="0" borderId="6" xfId="0" applyBorder="1" applyAlignment="1">
      <alignment wrapText="1"/>
    </xf>
    <xf numFmtId="0" fontId="0" fillId="0" borderId="5" xfId="0" applyBorder="1" applyAlignment="1">
      <alignment wrapText="1"/>
    </xf>
    <xf numFmtId="0" fontId="45" fillId="35" borderId="5" xfId="0" applyFont="1" applyFill="1" applyBorder="1" applyAlignment="1">
      <alignment vertical="center" wrapText="1"/>
    </xf>
    <xf numFmtId="0" fontId="40" fillId="34" borderId="4" xfId="0" applyFont="1" applyFill="1" applyBorder="1" applyAlignment="1">
      <alignment wrapText="1"/>
    </xf>
    <xf numFmtId="0" fontId="39" fillId="34" borderId="4" xfId="0" applyFont="1" applyFill="1" applyBorder="1" applyAlignment="1">
      <alignment wrapText="1"/>
    </xf>
    <xf numFmtId="0" fontId="0" fillId="0" borderId="4" xfId="0" applyBorder="1" applyAlignment="1">
      <alignment wrapText="1"/>
    </xf>
    <xf numFmtId="0" fontId="39" fillId="34" borderId="0" xfId="0" applyFont="1" applyFill="1" applyBorder="1" applyAlignment="1">
      <alignment wrapText="1"/>
    </xf>
    <xf numFmtId="0" fontId="39" fillId="34" borderId="0" xfId="0" applyFont="1" applyFill="1" applyAlignment="1">
      <alignment wrapText="1"/>
    </xf>
    <xf numFmtId="49" fontId="16" fillId="34" borderId="0" xfId="0" applyNumberFormat="1" applyFont="1" applyFill="1" applyBorder="1" applyAlignment="1">
      <alignment wrapText="1"/>
    </xf>
    <xf numFmtId="49" fontId="16" fillId="34" borderId="0" xfId="0" applyNumberFormat="1" applyFont="1" applyFill="1" applyAlignment="1">
      <alignment wrapText="1"/>
    </xf>
    <xf numFmtId="0" fontId="50" fillId="0" borderId="0" xfId="0" applyFont="1" applyAlignment="1">
      <alignment wrapText="1"/>
    </xf>
    <xf numFmtId="0" fontId="46" fillId="35" borderId="5" xfId="0" applyFont="1" applyFill="1" applyBorder="1" applyAlignment="1">
      <alignment vertical="center" wrapText="1"/>
    </xf>
    <xf numFmtId="0" fontId="23" fillId="0" borderId="5" xfId="0" applyFont="1" applyBorder="1" applyAlignment="1">
      <alignment wrapText="1"/>
    </xf>
    <xf numFmtId="0" fontId="39" fillId="34" borderId="6" xfId="0" applyFont="1" applyFill="1" applyBorder="1" applyAlignment="1">
      <alignment wrapText="1"/>
    </xf>
    <xf numFmtId="0" fontId="0" fillId="0" borderId="5" xfId="0" applyBorder="1" applyAlignment="1">
      <alignment vertical="center" wrapText="1"/>
    </xf>
    <xf numFmtId="0" fontId="39" fillId="34" borderId="0" xfId="0" applyFont="1" applyFill="1" applyBorder="1" applyAlignment="1">
      <alignment horizontal="left" wrapText="1"/>
    </xf>
    <xf numFmtId="0" fontId="39" fillId="34" borderId="0" xfId="0" applyFont="1" applyFill="1" applyAlignment="1">
      <alignment horizontal="left" wrapText="1"/>
    </xf>
    <xf numFmtId="0" fontId="0" fillId="0" borderId="0" xfId="0" applyAlignment="1">
      <alignment horizontal="left" wrapText="1"/>
    </xf>
    <xf numFmtId="0" fontId="16" fillId="34" borderId="0" xfId="0" applyFont="1" applyFill="1" applyBorder="1" applyAlignment="1">
      <alignment wrapText="1"/>
    </xf>
    <xf numFmtId="0" fontId="16" fillId="34" borderId="0" xfId="0" applyFont="1" applyFill="1" applyAlignment="1">
      <alignment wrapText="1"/>
    </xf>
    <xf numFmtId="0" fontId="16" fillId="34" borderId="6" xfId="0" applyFont="1" applyFill="1" applyBorder="1" applyAlignment="1">
      <alignment wrapText="1"/>
    </xf>
    <xf numFmtId="0" fontId="50" fillId="0" borderId="6" xfId="0" applyFont="1" applyBorder="1" applyAlignment="1">
      <alignment wrapText="1"/>
    </xf>
    <xf numFmtId="0" fontId="39" fillId="34" borderId="0" xfId="0" applyFont="1" applyFill="1" applyBorder="1" applyAlignment="1">
      <alignment horizontal="left" vertical="top" wrapText="1"/>
    </xf>
    <xf numFmtId="0" fontId="0" fillId="34" borderId="0" xfId="0" applyFont="1" applyFill="1" applyAlignment="1">
      <alignment horizontal="left" vertical="top" wrapText="1"/>
    </xf>
    <xf numFmtId="0" fontId="16" fillId="34" borderId="0" xfId="0" applyFont="1" applyFill="1" applyAlignment="1">
      <alignment horizontal="left" vertical="top" wrapText="1"/>
    </xf>
    <xf numFmtId="0" fontId="41" fillId="34" borderId="0" xfId="0" applyFont="1" applyFill="1" applyAlignment="1">
      <alignment horizontal="left" vertical="top" wrapText="1"/>
    </xf>
    <xf numFmtId="0" fontId="39" fillId="0" borderId="0" xfId="0" applyFont="1" applyAlignment="1">
      <alignment wrapText="1"/>
    </xf>
    <xf numFmtId="0" fontId="39" fillId="0" borderId="4" xfId="0" applyFont="1" applyBorder="1" applyAlignment="1">
      <alignment wrapText="1"/>
    </xf>
    <xf numFmtId="0" fontId="39" fillId="0" borderId="5" xfId="0" applyFont="1" applyBorder="1" applyAlignment="1">
      <alignment wrapText="1"/>
    </xf>
    <xf numFmtId="165" fontId="0" fillId="34" borderId="0" xfId="0" applyNumberFormat="1" applyFill="1" applyBorder="1" applyAlignment="1">
      <alignment vertical="top"/>
    </xf>
    <xf numFmtId="0" fontId="0" fillId="34" borderId="0" xfId="0" applyFill="1" applyAlignment="1">
      <alignment wrapText="1"/>
    </xf>
    <xf numFmtId="0" fontId="0" fillId="34" borderId="4" xfId="0" applyFill="1" applyBorder="1" applyAlignment="1">
      <alignment wrapText="1"/>
    </xf>
  </cellXfs>
  <cellStyles count="1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MMA" xfId="26" xr:uid="{00000000-0005-0000-0000-000019000000}"/>
    <cellStyle name="COMMA 2" xfId="27" xr:uid="{00000000-0005-0000-0000-00001A000000}"/>
    <cellStyle name="COMMA 2 2" xfId="28" xr:uid="{00000000-0005-0000-0000-00001B000000}"/>
    <cellStyle name="Controlecel" xfId="29" builtinId="23" customBuiltin="1"/>
    <cellStyle name="CURRENCY" xfId="30" xr:uid="{00000000-0005-0000-0000-00001D000000}"/>
    <cellStyle name="CURRENCY 2" xfId="31" xr:uid="{00000000-0005-0000-0000-00001E000000}"/>
    <cellStyle name="CURRENCY 2 2" xfId="32" xr:uid="{00000000-0005-0000-0000-00001F000000}"/>
    <cellStyle name="DATE" xfId="33" xr:uid="{00000000-0005-0000-0000-000020000000}"/>
    <cellStyle name="DATE 2" xfId="34" xr:uid="{00000000-0005-0000-0000-000021000000}"/>
    <cellStyle name="DATE 2 2" xfId="35" xr:uid="{00000000-0005-0000-0000-000022000000}"/>
    <cellStyle name="Datum" xfId="36" xr:uid="{00000000-0005-0000-0000-000023000000}"/>
    <cellStyle name="Datum 2" xfId="37" xr:uid="{00000000-0005-0000-0000-000024000000}"/>
    <cellStyle name="Datum 2 2" xfId="38" xr:uid="{00000000-0005-0000-0000-000025000000}"/>
    <cellStyle name="Euro" xfId="39" xr:uid="{00000000-0005-0000-0000-000026000000}"/>
    <cellStyle name="Euro 2" xfId="40" xr:uid="{00000000-0005-0000-0000-000027000000}"/>
    <cellStyle name="Euro 2 2" xfId="41" xr:uid="{00000000-0005-0000-0000-000028000000}"/>
    <cellStyle name="Euro 2_Nom en onv Zvw" xfId="42" xr:uid="{00000000-0005-0000-0000-000029000000}"/>
    <cellStyle name="Euro 3" xfId="43" xr:uid="{00000000-0005-0000-0000-00002A000000}"/>
    <cellStyle name="Euro 4" xfId="44" xr:uid="{00000000-0005-0000-0000-00002B000000}"/>
    <cellStyle name="Euro 5" xfId="45" xr:uid="{00000000-0005-0000-0000-00002C000000}"/>
    <cellStyle name="Euro_Nom en onv Zvw" xfId="46" xr:uid="{00000000-0005-0000-0000-00002D000000}"/>
    <cellStyle name="FIXED" xfId="47" xr:uid="{00000000-0005-0000-0000-00002E000000}"/>
    <cellStyle name="FIXED 2" xfId="48" xr:uid="{00000000-0005-0000-0000-00002F000000}"/>
    <cellStyle name="FIXED 2 2" xfId="49" xr:uid="{00000000-0005-0000-0000-000030000000}"/>
    <cellStyle name="Gekoppelde cel" xfId="50" builtinId="24" customBuiltin="1"/>
    <cellStyle name="Goed" xfId="51" builtinId="26" customBuiltin="1"/>
    <cellStyle name="HEADING1" xfId="52" xr:uid="{00000000-0005-0000-0000-000033000000}"/>
    <cellStyle name="HEADING1 2" xfId="53" xr:uid="{00000000-0005-0000-0000-000034000000}"/>
    <cellStyle name="HEADING1 2 2" xfId="54" xr:uid="{00000000-0005-0000-0000-000035000000}"/>
    <cellStyle name="HEADING2" xfId="55" xr:uid="{00000000-0005-0000-0000-000036000000}"/>
    <cellStyle name="HEADING2 2" xfId="56" xr:uid="{00000000-0005-0000-0000-000037000000}"/>
    <cellStyle name="HEADING2 2 2" xfId="57" xr:uid="{00000000-0005-0000-0000-000038000000}"/>
    <cellStyle name="Invoer" xfId="58" builtinId="20" customBuiltin="1"/>
    <cellStyle name="Komma" xfId="59" builtinId="3"/>
    <cellStyle name="Komma 2" xfId="60" xr:uid="{00000000-0005-0000-0000-00003B000000}"/>
    <cellStyle name="Komma 2 2" xfId="61" xr:uid="{00000000-0005-0000-0000-00003C000000}"/>
    <cellStyle name="Komma 3" xfId="62" xr:uid="{00000000-0005-0000-0000-00003D000000}"/>
    <cellStyle name="Komma 3 2" xfId="63" xr:uid="{00000000-0005-0000-0000-00003E000000}"/>
    <cellStyle name="Komma 4" xfId="64" xr:uid="{00000000-0005-0000-0000-00003F000000}"/>
    <cellStyle name="Komma 4 2" xfId="65" xr:uid="{00000000-0005-0000-0000-000040000000}"/>
    <cellStyle name="Komma 4 2 2" xfId="150" xr:uid="{76739CFA-E917-49DA-9FF8-43C9A8E5B7E3}"/>
    <cellStyle name="Komma 4 3" xfId="149" xr:uid="{14404B62-96AE-47E2-ABD5-EF8280424EAB}"/>
    <cellStyle name="Komma 5" xfId="66" xr:uid="{00000000-0005-0000-0000-000041000000}"/>
    <cellStyle name="Komma 5 2" xfId="151" xr:uid="{1B6BF9F7-D159-4BA4-B9C7-C5DE055395E3}"/>
    <cellStyle name="Komma0" xfId="67" xr:uid="{00000000-0005-0000-0000-000042000000}"/>
    <cellStyle name="Komma0 2" xfId="68" xr:uid="{00000000-0005-0000-0000-000043000000}"/>
    <cellStyle name="Komma0 2 2" xfId="69" xr:uid="{00000000-0005-0000-0000-000044000000}"/>
    <cellStyle name="Kop 1" xfId="70" builtinId="16" customBuiltin="1"/>
    <cellStyle name="Kop 2" xfId="71" builtinId="17" customBuiltin="1"/>
    <cellStyle name="Kop 3" xfId="72" builtinId="18" customBuiltin="1"/>
    <cellStyle name="Kop 4" xfId="73" builtinId="19" customBuiltin="1"/>
    <cellStyle name="Koptekst 1" xfId="74" xr:uid="{00000000-0005-0000-0000-000049000000}"/>
    <cellStyle name="Koptekst 1 2" xfId="75" xr:uid="{00000000-0005-0000-0000-00004A000000}"/>
    <cellStyle name="Koptekst 1 2 2" xfId="76" xr:uid="{00000000-0005-0000-0000-00004B000000}"/>
    <cellStyle name="Koptekst 2" xfId="77" xr:uid="{00000000-0005-0000-0000-00004C000000}"/>
    <cellStyle name="Koptekst 2 2" xfId="78" xr:uid="{00000000-0005-0000-0000-00004D000000}"/>
    <cellStyle name="Koptekst 2 2 2" xfId="79" xr:uid="{00000000-0005-0000-0000-00004E000000}"/>
    <cellStyle name="Neutraal" xfId="80" builtinId="28" customBuiltin="1"/>
    <cellStyle name="NORMAL" xfId="81" xr:uid="{00000000-0005-0000-0000-000050000000}"/>
    <cellStyle name="Normal 13" xfId="82" xr:uid="{00000000-0005-0000-0000-000051000000}"/>
    <cellStyle name="Normal 2" xfId="83" xr:uid="{00000000-0005-0000-0000-000052000000}"/>
    <cellStyle name="Normal 2 2" xfId="84" xr:uid="{00000000-0005-0000-0000-000053000000}"/>
    <cellStyle name="NORMAL 3" xfId="85" xr:uid="{00000000-0005-0000-0000-000054000000}"/>
    <cellStyle name="NORMAL 3 2" xfId="86" xr:uid="{00000000-0005-0000-0000-000055000000}"/>
    <cellStyle name="Normal_Sheet1_1" xfId="87" xr:uid="{00000000-0005-0000-0000-000056000000}"/>
    <cellStyle name="Notitie" xfId="88" builtinId="10" customBuiltin="1"/>
    <cellStyle name="Notitie 2" xfId="89" xr:uid="{00000000-0005-0000-0000-000058000000}"/>
    <cellStyle name="Notitie 2 2" xfId="90" xr:uid="{00000000-0005-0000-0000-000059000000}"/>
    <cellStyle name="Notitie 2_Nom en onv Zvw" xfId="91" xr:uid="{00000000-0005-0000-0000-00005A000000}"/>
    <cellStyle name="Ongeldig" xfId="92" builtinId="27" customBuiltin="1"/>
    <cellStyle name="PERCENT" xfId="93" xr:uid="{00000000-0005-0000-0000-00005C000000}"/>
    <cellStyle name="PERCENT 2" xfId="94" xr:uid="{00000000-0005-0000-0000-00005D000000}"/>
    <cellStyle name="PERCENT 2 2" xfId="95" xr:uid="{00000000-0005-0000-0000-00005E000000}"/>
    <cellStyle name="Procent 2" xfId="96" xr:uid="{00000000-0005-0000-0000-00005F000000}"/>
    <cellStyle name="Procent 2 2" xfId="97" xr:uid="{00000000-0005-0000-0000-000060000000}"/>
    <cellStyle name="Procent 3" xfId="98" xr:uid="{00000000-0005-0000-0000-000061000000}"/>
    <cellStyle name="Standaard" xfId="0" builtinId="0"/>
    <cellStyle name="Standaard 10 2 2" xfId="148" xr:uid="{D78FE538-7EBF-4293-B6B9-3B8FB7D32835}"/>
    <cellStyle name="Standaard 11 3" xfId="147" xr:uid="{DE5B8983-119D-415C-9F8D-53139F29CC4B}"/>
    <cellStyle name="Standaard 11 3 2" xfId="152" xr:uid="{82D538CF-38ED-48DD-95E4-DE4252243971}"/>
    <cellStyle name="Standaard 2" xfId="99" xr:uid="{00000000-0005-0000-0000-000063000000}"/>
    <cellStyle name="Standaard 2 2" xfId="100" xr:uid="{00000000-0005-0000-0000-000064000000}"/>
    <cellStyle name="Standaard 2 2 2" xfId="101" xr:uid="{00000000-0005-0000-0000-000065000000}"/>
    <cellStyle name="Standaard 2 3" xfId="102" xr:uid="{00000000-0005-0000-0000-000066000000}"/>
    <cellStyle name="Standaard 2 4" xfId="103" xr:uid="{00000000-0005-0000-0000-000067000000}"/>
    <cellStyle name="Standaard 2 4 2" xfId="104" xr:uid="{00000000-0005-0000-0000-000068000000}"/>
    <cellStyle name="Standaard 2 4_Nom en onv Zvw" xfId="105" xr:uid="{00000000-0005-0000-0000-000069000000}"/>
    <cellStyle name="Standaard 2 5" xfId="106" xr:uid="{00000000-0005-0000-0000-00006A000000}"/>
    <cellStyle name="Standaard 2 6" xfId="107" xr:uid="{00000000-0005-0000-0000-00006B000000}"/>
    <cellStyle name="Standaard 2 6 2" xfId="108" xr:uid="{00000000-0005-0000-0000-00006C000000}"/>
    <cellStyle name="Standaard 2 6_Nom en onv Zvw" xfId="109" xr:uid="{00000000-0005-0000-0000-00006D000000}"/>
    <cellStyle name="Standaard 2 7" xfId="110" xr:uid="{00000000-0005-0000-0000-00006E000000}"/>
    <cellStyle name="Standaard 3" xfId="111" xr:uid="{00000000-0005-0000-0000-00006F000000}"/>
    <cellStyle name="Standaard 4" xfId="112" xr:uid="{00000000-0005-0000-0000-000070000000}"/>
    <cellStyle name="Standaard 4 2" xfId="113" xr:uid="{00000000-0005-0000-0000-000071000000}"/>
    <cellStyle name="Standaard 4 2 2" xfId="114" xr:uid="{00000000-0005-0000-0000-000072000000}"/>
    <cellStyle name="Standaard 4 2_Nom en onv Zvw" xfId="115" xr:uid="{00000000-0005-0000-0000-000073000000}"/>
    <cellStyle name="Standaard 4_Nom en onv Zvw" xfId="116" xr:uid="{00000000-0005-0000-0000-000074000000}"/>
    <cellStyle name="Standaard 5" xfId="117" xr:uid="{00000000-0005-0000-0000-000075000000}"/>
    <cellStyle name="Standaard 5 2" xfId="118" xr:uid="{00000000-0005-0000-0000-000076000000}"/>
    <cellStyle name="Standaard 5_Nom en onv Zvw" xfId="119" xr:uid="{00000000-0005-0000-0000-000077000000}"/>
    <cellStyle name="Standaard 6" xfId="120" xr:uid="{00000000-0005-0000-0000-000078000000}"/>
    <cellStyle name="Standaard 6 2" xfId="121" xr:uid="{00000000-0005-0000-0000-000079000000}"/>
    <cellStyle name="Standaard 6_Nom en onv Zvw" xfId="122" xr:uid="{00000000-0005-0000-0000-00007A000000}"/>
    <cellStyle name="Standaard 7" xfId="123" xr:uid="{00000000-0005-0000-0000-00007B000000}"/>
    <cellStyle name="Standaard 7 2" xfId="124" xr:uid="{00000000-0005-0000-0000-00007C000000}"/>
    <cellStyle name="Standaard 8" xfId="125" xr:uid="{00000000-0005-0000-0000-00007D000000}"/>
    <cellStyle name="Standaard 8 2" xfId="126" xr:uid="{00000000-0005-0000-0000-00007E000000}"/>
    <cellStyle name="Standaard 8_Nom en onv Zvw" xfId="127" xr:uid="{00000000-0005-0000-0000-00007F000000}"/>
    <cellStyle name="Standaard 9" xfId="128" xr:uid="{00000000-0005-0000-0000-000080000000}"/>
    <cellStyle name="Standaard_Nom en onv Zvw" xfId="129" xr:uid="{00000000-0005-0000-0000-000082000000}"/>
    <cellStyle name="Titel" xfId="130" builtinId="15" customBuiltin="1"/>
    <cellStyle name="Totaal" xfId="131" builtinId="25" customBuiltin="1"/>
    <cellStyle name="Totaal 2" xfId="132" xr:uid="{00000000-0005-0000-0000-000085000000}"/>
    <cellStyle name="Totaal 2 2" xfId="133" xr:uid="{00000000-0005-0000-0000-000086000000}"/>
    <cellStyle name="Totaal 3" xfId="134" xr:uid="{00000000-0005-0000-0000-000087000000}"/>
    <cellStyle name="TOTAL" xfId="135" xr:uid="{00000000-0005-0000-0000-000088000000}"/>
    <cellStyle name="TOTAL 2" xfId="136" xr:uid="{00000000-0005-0000-0000-000089000000}"/>
    <cellStyle name="TOTAL 2 2" xfId="137" xr:uid="{00000000-0005-0000-0000-00008A000000}"/>
    <cellStyle name="Uitvoer" xfId="138" builtinId="21" customBuiltin="1"/>
    <cellStyle name="Valuta0" xfId="139" xr:uid="{00000000-0005-0000-0000-00008C000000}"/>
    <cellStyle name="Valuta0 2" xfId="140" xr:uid="{00000000-0005-0000-0000-00008D000000}"/>
    <cellStyle name="Valuta0 2 2" xfId="141" xr:uid="{00000000-0005-0000-0000-00008E000000}"/>
    <cellStyle name="Vast" xfId="142" xr:uid="{00000000-0005-0000-0000-00008F000000}"/>
    <cellStyle name="Vast 2" xfId="143" xr:uid="{00000000-0005-0000-0000-000090000000}"/>
    <cellStyle name="Vast 2 2" xfId="144" xr:uid="{00000000-0005-0000-0000-000091000000}"/>
    <cellStyle name="Verklarende tekst" xfId="145" builtinId="53" customBuiltin="1"/>
    <cellStyle name="Waarschuwingstekst" xfId="14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IL01\algemeen.meva$\Concept\AEB\Ramingsfunctie\Loon-prijsbijsteling\LPZ%2052,%2003-09,%20MEV%202009%20definitie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KZ nieuw"/>
      <sheetName val="BKZ"/>
      <sheetName val="AP standen"/>
      <sheetName val="AP mutaties"/>
      <sheetName val="mutaties"/>
      <sheetName val="model"/>
      <sheetName val="grondslagen FRITZ"/>
      <sheetName val="kapitaallasten"/>
      <sheetName val="grondslagen LPZ"/>
      <sheetName val="voorcalculatie"/>
      <sheetName val="actuele %"/>
      <sheetName val="prijs part consumptie"/>
      <sheetName val="huisartsen"/>
      <sheetName val="vb en specialisten"/>
      <sheetName val="OVA mlt"/>
      <sheetName val="OVA 2008"/>
      <sheetName val="OVA 2007"/>
      <sheetName val="OVA 2006"/>
      <sheetName val="OVA-deal 2005"/>
      <sheetName val="OVA 2005"/>
      <sheetName val="OVA 2004"/>
      <sheetName val="OVA 2003"/>
      <sheetName val="OVA 2002"/>
      <sheetName val="OVA 2001"/>
      <sheetName val="OVA-afspraken"/>
      <sheetName val="macrobriefje"/>
      <sheetName val="historie"/>
      <sheetName val="opmerkingen"/>
    </sheetNames>
    <sheetDataSet>
      <sheetData sheetId="0" refreshError="1"/>
      <sheetData sheetId="1" refreshError="1"/>
      <sheetData sheetId="2" refreshError="1"/>
      <sheetData sheetId="3" refreshError="1"/>
      <sheetData sheetId="4" refreshError="1"/>
      <sheetData sheetId="5" refreshError="1">
        <row r="3">
          <cell r="D3">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3">
          <cell r="B13" t="str">
            <v>Personeel instellingen (OVA)</v>
          </cell>
        </row>
        <row r="14">
          <cell r="B14" t="str">
            <v>Personeel vrije beroepers (OVA)</v>
          </cell>
        </row>
        <row r="15">
          <cell r="B15" t="str">
            <v>Personeel huisartsen (OVA)</v>
          </cell>
        </row>
        <row r="16">
          <cell r="B16" t="str">
            <v>Inkomen huisartsen (CBS)</v>
          </cell>
        </row>
        <row r="17">
          <cell r="B17" t="str">
            <v>Materieel huisartsen (CPB)</v>
          </cell>
        </row>
        <row r="18">
          <cell r="B18" t="str">
            <v>Inkomen en kosten specialisten</v>
          </cell>
        </row>
        <row r="19">
          <cell r="B19" t="str">
            <v>Inkomen vrije beroepers (CBS)</v>
          </cell>
        </row>
        <row r="20">
          <cell r="B20" t="str">
            <v>Materieel instellingen (CPB)</v>
          </cell>
        </row>
        <row r="21">
          <cell r="B21" t="str">
            <v>Materieel vrije beroepers (CPB)</v>
          </cell>
        </row>
        <row r="22">
          <cell r="B22" t="str">
            <v>Leeg</v>
          </cell>
        </row>
        <row r="23">
          <cell r="B23" t="str">
            <v>Kapitaallasten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43"/>
  <sheetViews>
    <sheetView tabSelected="1" zoomScaleNormal="100" workbookViewId="0">
      <selection activeCell="L21" sqref="L21"/>
    </sheetView>
  </sheetViews>
  <sheetFormatPr defaultColWidth="9.140625" defaultRowHeight="12.6" customHeight="1" x14ac:dyDescent="0.15"/>
  <cols>
    <col min="1" max="1" width="55.7109375" style="6" customWidth="1"/>
    <col min="2" max="3" width="9.140625" style="6" customWidth="1"/>
    <col min="4" max="4" width="9.85546875" style="6" bestFit="1" customWidth="1"/>
    <col min="5" max="6" width="9.140625" style="6" bestFit="1" customWidth="1"/>
    <col min="7" max="7" width="12.42578125" style="6" bestFit="1" customWidth="1"/>
    <col min="8" max="16384" width="9.140625" style="6"/>
  </cols>
  <sheetData>
    <row r="1" spans="1:7" ht="15" x14ac:dyDescent="0.25">
      <c r="A1" s="141" t="s">
        <v>63</v>
      </c>
      <c r="B1" s="141"/>
      <c r="C1" s="141"/>
      <c r="D1" s="141"/>
      <c r="E1" s="140"/>
      <c r="F1" s="140"/>
      <c r="G1" s="140"/>
    </row>
    <row r="2" spans="1:7" ht="10.5" x14ac:dyDescent="0.15">
      <c r="A2" s="58"/>
      <c r="B2" s="59">
        <v>2025</v>
      </c>
      <c r="C2" s="60">
        <v>2026</v>
      </c>
      <c r="D2" s="59">
        <v>2027</v>
      </c>
      <c r="E2" s="59">
        <v>2028</v>
      </c>
      <c r="F2" s="59">
        <v>2029</v>
      </c>
      <c r="G2" s="59">
        <v>2030</v>
      </c>
    </row>
    <row r="3" spans="1:7" ht="10.5" x14ac:dyDescent="0.15">
      <c r="A3" s="12" t="s">
        <v>1</v>
      </c>
      <c r="B3" s="80">
        <v>9038.24</v>
      </c>
      <c r="C3" s="80">
        <v>9177.491</v>
      </c>
      <c r="D3" s="80">
        <v>9142.2289999999994</v>
      </c>
      <c r="E3" s="80">
        <v>9141.7849999999999</v>
      </c>
      <c r="F3" s="80">
        <v>9141.7849999999999</v>
      </c>
      <c r="G3" s="80">
        <v>9141.7849999999999</v>
      </c>
    </row>
    <row r="4" spans="1:7" ht="10.5" x14ac:dyDescent="0.15">
      <c r="A4" s="10" t="s">
        <v>11</v>
      </c>
      <c r="B4" s="11">
        <v>4693.3370000000004</v>
      </c>
      <c r="C4" s="11">
        <v>4839.1559999999999</v>
      </c>
      <c r="D4" s="11">
        <v>4818.1559999999999</v>
      </c>
      <c r="E4" s="11">
        <v>4818.1559999999999</v>
      </c>
      <c r="F4" s="11">
        <v>4818.1559999999999</v>
      </c>
      <c r="G4" s="11">
        <v>4818.1559999999999</v>
      </c>
    </row>
    <row r="5" spans="1:7" ht="10.5" x14ac:dyDescent="0.15">
      <c r="A5" s="10" t="s">
        <v>10</v>
      </c>
      <c r="B5" s="11">
        <v>1007.943</v>
      </c>
      <c r="C5" s="11">
        <v>1037.9680000000001</v>
      </c>
      <c r="D5" s="11">
        <v>1033.2380000000001</v>
      </c>
      <c r="E5" s="11">
        <v>1033.2380000000001</v>
      </c>
      <c r="F5" s="11">
        <v>1033.2380000000001</v>
      </c>
      <c r="G5" s="11">
        <v>1033.2380000000001</v>
      </c>
    </row>
    <row r="6" spans="1:7" ht="10.5" x14ac:dyDescent="0.15">
      <c r="A6" s="10" t="s">
        <v>39</v>
      </c>
      <c r="B6" s="11">
        <v>1088.846</v>
      </c>
      <c r="C6" s="11">
        <v>1088.6179999999999</v>
      </c>
      <c r="D6" s="11">
        <v>1083.7180000000001</v>
      </c>
      <c r="E6" s="11">
        <v>1083.7180000000001</v>
      </c>
      <c r="F6" s="11">
        <v>1083.7180000000001</v>
      </c>
      <c r="G6" s="11">
        <v>1083.7180000000001</v>
      </c>
    </row>
    <row r="7" spans="1:7" ht="10.5" x14ac:dyDescent="0.15">
      <c r="A7" s="10" t="s">
        <v>14</v>
      </c>
      <c r="B7" s="11">
        <v>1223.337</v>
      </c>
      <c r="C7" s="11">
        <v>1187.0239999999999</v>
      </c>
      <c r="D7" s="11">
        <v>1183.492</v>
      </c>
      <c r="E7" s="11">
        <v>1183.048</v>
      </c>
      <c r="F7" s="11">
        <v>1183.048</v>
      </c>
      <c r="G7" s="11">
        <v>1183.048</v>
      </c>
    </row>
    <row r="8" spans="1:7" ht="10.5" x14ac:dyDescent="0.15">
      <c r="A8" s="10" t="s">
        <v>2</v>
      </c>
      <c r="B8" s="11">
        <v>340.46699999999998</v>
      </c>
      <c r="C8" s="11">
        <v>340.46699999999998</v>
      </c>
      <c r="D8" s="11">
        <v>340.46699999999998</v>
      </c>
      <c r="E8" s="11">
        <v>340.46699999999998</v>
      </c>
      <c r="F8" s="11">
        <v>340.46699999999998</v>
      </c>
      <c r="G8" s="11">
        <v>340.46699999999998</v>
      </c>
    </row>
    <row r="9" spans="1:7" ht="10.5" x14ac:dyDescent="0.15">
      <c r="A9" s="10" t="s">
        <v>3</v>
      </c>
      <c r="B9" s="11">
        <v>434.33499999999998</v>
      </c>
      <c r="C9" s="11">
        <v>434.33499999999998</v>
      </c>
      <c r="D9" s="11">
        <v>434.33499999999998</v>
      </c>
      <c r="E9" s="11">
        <v>434.33499999999998</v>
      </c>
      <c r="F9" s="11">
        <v>434.33499999999998</v>
      </c>
      <c r="G9" s="11">
        <v>434.33499999999998</v>
      </c>
    </row>
    <row r="10" spans="1:7" ht="10.5" x14ac:dyDescent="0.15">
      <c r="A10" s="10" t="s">
        <v>64</v>
      </c>
      <c r="B10" s="11">
        <v>249.97499999999999</v>
      </c>
      <c r="C10" s="11">
        <v>249.923</v>
      </c>
      <c r="D10" s="11">
        <v>248.82300000000001</v>
      </c>
      <c r="E10" s="11">
        <v>248.82300000000001</v>
      </c>
      <c r="F10" s="11">
        <v>248.82300000000001</v>
      </c>
      <c r="G10" s="11">
        <v>248.82300000000001</v>
      </c>
    </row>
    <row r="11" spans="1:7" ht="10.5" x14ac:dyDescent="0.15">
      <c r="A11" s="10"/>
      <c r="B11" s="11"/>
      <c r="C11" s="11"/>
      <c r="D11" s="11"/>
      <c r="E11" s="11"/>
      <c r="F11" s="11"/>
      <c r="G11" s="11"/>
    </row>
    <row r="12" spans="1:7" ht="10.5" x14ac:dyDescent="0.15">
      <c r="A12" s="12" t="s">
        <v>21</v>
      </c>
      <c r="B12" s="80">
        <v>35570.186999999998</v>
      </c>
      <c r="C12" s="80">
        <v>35522.705999999991</v>
      </c>
      <c r="D12" s="80">
        <v>35216.776999999995</v>
      </c>
      <c r="E12" s="80">
        <v>35211.21</v>
      </c>
      <c r="F12" s="80">
        <v>35205.144</v>
      </c>
      <c r="G12" s="80">
        <v>35205.142999999996</v>
      </c>
    </row>
    <row r="13" spans="1:7" ht="10.5" x14ac:dyDescent="0.15">
      <c r="A13" s="10" t="s">
        <v>46</v>
      </c>
      <c r="B13" s="11">
        <v>31944.826000000001</v>
      </c>
      <c r="C13" s="11">
        <v>31897.606</v>
      </c>
      <c r="D13" s="11">
        <v>31750.906999999999</v>
      </c>
      <c r="E13" s="11">
        <v>31750.907999999999</v>
      </c>
      <c r="F13" s="11">
        <v>31750.907999999999</v>
      </c>
      <c r="G13" s="11">
        <v>31750.906999999999</v>
      </c>
    </row>
    <row r="14" spans="1:7" ht="10.5" x14ac:dyDescent="0.15">
      <c r="A14" s="10" t="s">
        <v>65</v>
      </c>
      <c r="B14" s="11">
        <v>1501.645</v>
      </c>
      <c r="C14" s="11">
        <v>1500.5150000000001</v>
      </c>
      <c r="D14" s="11">
        <v>1493.7149999999999</v>
      </c>
      <c r="E14" s="11">
        <v>1493.7149999999999</v>
      </c>
      <c r="F14" s="11">
        <v>1493.7149999999999</v>
      </c>
      <c r="G14" s="11">
        <v>1493.7149999999999</v>
      </c>
    </row>
    <row r="15" spans="1:7" ht="10.5" x14ac:dyDescent="0.15">
      <c r="A15" s="61" t="s">
        <v>16</v>
      </c>
      <c r="B15" s="11">
        <v>1060.5709999999999</v>
      </c>
      <c r="C15" s="11">
        <v>1060.5709999999999</v>
      </c>
      <c r="D15" s="11">
        <v>1060.5709999999999</v>
      </c>
      <c r="E15" s="11">
        <v>1060.5709999999999</v>
      </c>
      <c r="F15" s="11">
        <v>1060.5709999999999</v>
      </c>
      <c r="G15" s="11">
        <v>1060.5709999999999</v>
      </c>
    </row>
    <row r="16" spans="1:7" ht="21" x14ac:dyDescent="0.15">
      <c r="A16" s="61" t="s">
        <v>66</v>
      </c>
      <c r="B16" s="11">
        <v>239.238</v>
      </c>
      <c r="C16" s="11">
        <v>239.238</v>
      </c>
      <c r="D16" s="11">
        <v>230.66800000000001</v>
      </c>
      <c r="E16" s="11">
        <v>227.816</v>
      </c>
      <c r="F16" s="11">
        <v>221.75</v>
      </c>
      <c r="G16" s="11">
        <v>221.75</v>
      </c>
    </row>
    <row r="17" spans="1:7" ht="10.5" x14ac:dyDescent="0.15">
      <c r="A17" s="10" t="s">
        <v>4</v>
      </c>
      <c r="B17" s="11">
        <v>823.90700000000004</v>
      </c>
      <c r="C17" s="11">
        <v>824.77599999999995</v>
      </c>
      <c r="D17" s="11">
        <v>680.91600000000005</v>
      </c>
      <c r="E17" s="11">
        <v>678.2</v>
      </c>
      <c r="F17" s="11">
        <v>678.2</v>
      </c>
      <c r="G17" s="11">
        <v>678.2</v>
      </c>
    </row>
    <row r="18" spans="1:7" ht="10.5" x14ac:dyDescent="0.15">
      <c r="A18" s="10"/>
      <c r="B18" s="11"/>
      <c r="C18" s="11"/>
      <c r="D18" s="11"/>
      <c r="E18" s="11"/>
      <c r="F18" s="11"/>
      <c r="G18" s="11"/>
    </row>
    <row r="19" spans="1:7" s="3" customFormat="1" ht="21" x14ac:dyDescent="0.15">
      <c r="A19" s="62" t="s">
        <v>0</v>
      </c>
      <c r="B19" s="80">
        <v>5835.9359999999997</v>
      </c>
      <c r="C19" s="80">
        <v>5856.76</v>
      </c>
      <c r="D19" s="80">
        <v>5789.125</v>
      </c>
      <c r="E19" s="80">
        <v>5789.125</v>
      </c>
      <c r="F19" s="80">
        <v>5789.125</v>
      </c>
      <c r="G19" s="80">
        <v>5789.125</v>
      </c>
    </row>
    <row r="20" spans="1:7" ht="10.5" x14ac:dyDescent="0.15">
      <c r="A20" s="10"/>
      <c r="B20" s="11"/>
      <c r="C20" s="11"/>
      <c r="D20" s="11"/>
      <c r="E20" s="11"/>
      <c r="F20" s="11"/>
      <c r="G20" s="11"/>
    </row>
    <row r="21" spans="1:7" ht="10.5" x14ac:dyDescent="0.15">
      <c r="A21" s="12" t="s">
        <v>68</v>
      </c>
      <c r="B21" s="80">
        <v>8238.0670000000009</v>
      </c>
      <c r="C21" s="80">
        <v>8291.9279999999999</v>
      </c>
      <c r="D21" s="80">
        <v>8172.9629999999997</v>
      </c>
      <c r="E21" s="80">
        <v>8169.9629999999997</v>
      </c>
      <c r="F21" s="80">
        <v>8164.4789999999994</v>
      </c>
      <c r="G21" s="80">
        <v>8164.4789999999994</v>
      </c>
    </row>
    <row r="22" spans="1:7" ht="10.5" x14ac:dyDescent="0.15">
      <c r="A22" s="10" t="s">
        <v>67</v>
      </c>
      <c r="B22" s="11">
        <v>6106.3860000000004</v>
      </c>
      <c r="C22" s="11">
        <v>6160.56</v>
      </c>
      <c r="D22" s="11">
        <v>6051.5950000000003</v>
      </c>
      <c r="E22" s="11">
        <v>6048.5950000000003</v>
      </c>
      <c r="F22" s="11">
        <v>6043.1109999999999</v>
      </c>
      <c r="G22" s="11">
        <v>6043.1109999999999</v>
      </c>
    </row>
    <row r="23" spans="1:7" ht="10.5" x14ac:dyDescent="0.15">
      <c r="A23" s="10" t="s">
        <v>8</v>
      </c>
      <c r="B23" s="11">
        <v>2131.681</v>
      </c>
      <c r="C23" s="11">
        <v>2131.3679999999999</v>
      </c>
      <c r="D23" s="11">
        <v>2121.3679999999999</v>
      </c>
      <c r="E23" s="11">
        <v>2121.3679999999999</v>
      </c>
      <c r="F23" s="11">
        <v>2121.3679999999999</v>
      </c>
      <c r="G23" s="11">
        <v>2121.3679999999999</v>
      </c>
    </row>
    <row r="24" spans="1:7" ht="10.5" x14ac:dyDescent="0.15">
      <c r="A24" s="10"/>
      <c r="B24" s="11"/>
      <c r="C24" s="11"/>
      <c r="D24" s="11"/>
      <c r="E24" s="11"/>
      <c r="F24" s="11"/>
      <c r="G24" s="11"/>
    </row>
    <row r="25" spans="1:7" s="3" customFormat="1" ht="10.5" x14ac:dyDescent="0.15">
      <c r="A25" s="12" t="s">
        <v>19</v>
      </c>
      <c r="B25" s="80">
        <v>3672.5279999999998</v>
      </c>
      <c r="C25" s="80">
        <v>3791.8310000000001</v>
      </c>
      <c r="D25" s="80">
        <v>3817.1849999999999</v>
      </c>
      <c r="E25" s="80">
        <v>3764.4789999999998</v>
      </c>
      <c r="F25" s="80">
        <v>3705.991</v>
      </c>
      <c r="G25" s="80">
        <v>3637.9870000000001</v>
      </c>
    </row>
    <row r="26" spans="1:7" ht="10.5" x14ac:dyDescent="0.15">
      <c r="A26" s="10"/>
      <c r="B26" s="11"/>
      <c r="C26" s="11"/>
      <c r="D26" s="11"/>
      <c r="E26" s="11"/>
      <c r="F26" s="11"/>
      <c r="G26" s="11"/>
    </row>
    <row r="27" spans="1:7" ht="10.5" x14ac:dyDescent="0.15">
      <c r="A27" s="12" t="s">
        <v>5</v>
      </c>
      <c r="B27" s="80">
        <v>1138.539</v>
      </c>
      <c r="C27" s="80">
        <v>1138.28</v>
      </c>
      <c r="D27" s="80">
        <v>1132.98</v>
      </c>
      <c r="E27" s="80">
        <v>1132.98</v>
      </c>
      <c r="F27" s="80">
        <v>1132.98</v>
      </c>
      <c r="G27" s="80">
        <v>1132.98</v>
      </c>
    </row>
    <row r="28" spans="1:7" ht="10.5" x14ac:dyDescent="0.15">
      <c r="A28" s="10" t="s">
        <v>6</v>
      </c>
      <c r="B28" s="11">
        <v>999.43399999999997</v>
      </c>
      <c r="C28" s="11">
        <v>999.20899999999995</v>
      </c>
      <c r="D28" s="11">
        <v>994.60900000000004</v>
      </c>
      <c r="E28" s="11">
        <v>994.60900000000004</v>
      </c>
      <c r="F28" s="11">
        <v>994.60900000000004</v>
      </c>
      <c r="G28" s="11">
        <v>994.60900000000004</v>
      </c>
    </row>
    <row r="29" spans="1:7" ht="10.5" x14ac:dyDescent="0.15">
      <c r="A29" s="10" t="s">
        <v>7</v>
      </c>
      <c r="B29" s="11">
        <v>139.10499999999999</v>
      </c>
      <c r="C29" s="11">
        <v>139.071</v>
      </c>
      <c r="D29" s="11">
        <v>138.37100000000001</v>
      </c>
      <c r="E29" s="11">
        <v>138.37100000000001</v>
      </c>
      <c r="F29" s="11">
        <v>138.37100000000001</v>
      </c>
      <c r="G29" s="11">
        <v>138.37100000000001</v>
      </c>
    </row>
    <row r="30" spans="1:7" ht="10.5" x14ac:dyDescent="0.15">
      <c r="A30" s="10"/>
      <c r="B30" s="11"/>
      <c r="C30" s="11"/>
      <c r="D30" s="11"/>
      <c r="E30" s="11"/>
      <c r="F30" s="11"/>
      <c r="G30" s="11"/>
    </row>
    <row r="31" spans="1:7" s="3" customFormat="1" ht="10.5" x14ac:dyDescent="0.15">
      <c r="A31" s="12" t="s">
        <v>15</v>
      </c>
      <c r="B31" s="80">
        <v>1877.37</v>
      </c>
      <c r="C31" s="80">
        <v>1971.3240000000001</v>
      </c>
      <c r="D31" s="80">
        <v>2032.63</v>
      </c>
      <c r="E31" s="80">
        <v>2059.183</v>
      </c>
      <c r="F31" s="80">
        <v>2092.5970000000002</v>
      </c>
      <c r="G31" s="80">
        <v>2087.8969999999999</v>
      </c>
    </row>
    <row r="32" spans="1:7" ht="10.5" x14ac:dyDescent="0.15">
      <c r="A32" s="10"/>
      <c r="B32" s="11"/>
      <c r="C32" s="11"/>
      <c r="D32" s="11"/>
      <c r="E32" s="11"/>
      <c r="F32" s="11"/>
      <c r="G32" s="11"/>
    </row>
    <row r="33" spans="1:7" s="3" customFormat="1" ht="10.5" x14ac:dyDescent="0.15">
      <c r="A33" s="12" t="s">
        <v>9</v>
      </c>
      <c r="B33" s="80">
        <v>1150.752</v>
      </c>
      <c r="C33" s="80">
        <v>1001.19</v>
      </c>
      <c r="D33" s="80">
        <v>998.59</v>
      </c>
      <c r="E33" s="80">
        <v>998.59</v>
      </c>
      <c r="F33" s="80">
        <v>998.59</v>
      </c>
      <c r="G33" s="80">
        <v>998.59</v>
      </c>
    </row>
    <row r="34" spans="1:7" s="3" customFormat="1" ht="10.5" x14ac:dyDescent="0.15">
      <c r="A34" s="12"/>
      <c r="B34" s="80"/>
      <c r="C34" s="80"/>
      <c r="D34" s="80"/>
      <c r="E34" s="80"/>
      <c r="F34" s="80"/>
      <c r="G34" s="80"/>
    </row>
    <row r="35" spans="1:7" s="3" customFormat="1" ht="10.5" x14ac:dyDescent="0.15">
      <c r="A35" s="12" t="s">
        <v>76</v>
      </c>
      <c r="B35" s="80">
        <v>233.30799999999999</v>
      </c>
      <c r="C35" s="80">
        <v>242.66399999999999</v>
      </c>
      <c r="D35" s="80">
        <v>405.05900000000003</v>
      </c>
      <c r="E35" s="80">
        <v>180</v>
      </c>
      <c r="F35" s="80">
        <v>0</v>
      </c>
      <c r="G35" s="80">
        <v>0</v>
      </c>
    </row>
    <row r="36" spans="1:7" ht="10.5" x14ac:dyDescent="0.15">
      <c r="A36" s="12"/>
      <c r="B36" s="11"/>
      <c r="C36" s="11"/>
      <c r="D36" s="11"/>
      <c r="E36" s="11"/>
      <c r="F36" s="11"/>
      <c r="G36" s="11"/>
    </row>
    <row r="37" spans="1:7" s="3" customFormat="1" ht="10.5" x14ac:dyDescent="0.15">
      <c r="A37" s="12" t="s">
        <v>13</v>
      </c>
      <c r="B37" s="80">
        <v>12.069000000000001</v>
      </c>
      <c r="C37" s="80">
        <v>3135.0819999999999</v>
      </c>
      <c r="D37" s="80">
        <v>7958.5550000000003</v>
      </c>
      <c r="E37" s="80">
        <v>11502.646000000001</v>
      </c>
      <c r="F37" s="80">
        <v>15571.494000000001</v>
      </c>
      <c r="G37" s="80">
        <v>19963.404999999999</v>
      </c>
    </row>
    <row r="38" spans="1:7" ht="10.5" x14ac:dyDescent="0.15">
      <c r="A38" s="12"/>
      <c r="B38" s="11"/>
      <c r="C38" s="11"/>
      <c r="D38" s="11"/>
      <c r="E38" s="11"/>
      <c r="F38" s="11"/>
      <c r="G38" s="11"/>
    </row>
    <row r="39" spans="1:7" ht="11.25" x14ac:dyDescent="0.15">
      <c r="A39" s="13" t="s">
        <v>82</v>
      </c>
      <c r="B39" s="74">
        <v>66766.995999999999</v>
      </c>
      <c r="C39" s="74">
        <v>70129.255999999994</v>
      </c>
      <c r="D39" s="74">
        <v>74666.092999999993</v>
      </c>
      <c r="E39" s="74">
        <v>77949.960999999981</v>
      </c>
      <c r="F39" s="74">
        <v>81802.185000000012</v>
      </c>
      <c r="G39" s="74">
        <v>86121.391000000003</v>
      </c>
    </row>
    <row r="40" spans="1:7" ht="10.5" x14ac:dyDescent="0.15">
      <c r="A40" s="10" t="s">
        <v>40</v>
      </c>
      <c r="B40" s="11">
        <v>3395.2170000000001</v>
      </c>
      <c r="C40" s="11">
        <v>3453.069</v>
      </c>
      <c r="D40" s="11">
        <v>1592.4749999999999</v>
      </c>
      <c r="E40" s="11">
        <v>1610.5329999999999</v>
      </c>
      <c r="F40" s="11">
        <v>1627.837</v>
      </c>
      <c r="G40" s="11">
        <v>1689.4369999999999</v>
      </c>
    </row>
    <row r="41" spans="1:7" ht="11.25" x14ac:dyDescent="0.15">
      <c r="A41" s="13" t="s">
        <v>83</v>
      </c>
      <c r="B41" s="74">
        <v>63371.779000000002</v>
      </c>
      <c r="C41" s="74">
        <v>66676.186999999991</v>
      </c>
      <c r="D41" s="74">
        <v>73073.617999999988</v>
      </c>
      <c r="E41" s="74">
        <v>76339.427999999985</v>
      </c>
      <c r="F41" s="74">
        <v>80174.348000000013</v>
      </c>
      <c r="G41" s="74">
        <v>84431.953999999998</v>
      </c>
    </row>
    <row r="43" spans="1:7" ht="10.5" x14ac:dyDescent="0.15"/>
  </sheetData>
  <mergeCells count="1">
    <mergeCell ref="A1:G1"/>
  </mergeCells>
  <pageMargins left="0.11811023622047245" right="0" top="0.15748031496062992" bottom="0"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N33"/>
  <sheetViews>
    <sheetView topLeftCell="A10" workbookViewId="0">
      <selection activeCell="I22" sqref="I22"/>
    </sheetView>
  </sheetViews>
  <sheetFormatPr defaultColWidth="9.140625" defaultRowHeight="10.5" x14ac:dyDescent="0.15"/>
  <cols>
    <col min="1" max="1" width="50.85546875" style="6" customWidth="1"/>
    <col min="2" max="7" width="7.85546875" style="6" bestFit="1" customWidth="1"/>
    <col min="8" max="16384" width="9.140625" style="6"/>
  </cols>
  <sheetData>
    <row r="1" spans="1:14" ht="22.5" customHeight="1" x14ac:dyDescent="0.15">
      <c r="A1" s="141" t="s">
        <v>53</v>
      </c>
      <c r="B1" s="141"/>
      <c r="C1" s="141"/>
      <c r="D1" s="141"/>
      <c r="E1" s="141"/>
      <c r="F1" s="141"/>
      <c r="G1" s="153"/>
    </row>
    <row r="2" spans="1:14" ht="15" customHeight="1" x14ac:dyDescent="0.15">
      <c r="A2" s="16"/>
      <c r="B2" s="16">
        <v>2025</v>
      </c>
      <c r="C2" s="16">
        <v>2026</v>
      </c>
      <c r="D2" s="16">
        <v>2027</v>
      </c>
      <c r="E2" s="16">
        <v>2028</v>
      </c>
      <c r="F2" s="16">
        <v>2029</v>
      </c>
      <c r="G2" s="16">
        <v>2030</v>
      </c>
    </row>
    <row r="3" spans="1:14" ht="15" customHeight="1" x14ac:dyDescent="0.15">
      <c r="A3" s="17" t="s">
        <v>84</v>
      </c>
      <c r="B3" s="25">
        <v>1417.79</v>
      </c>
      <c r="C3" s="25">
        <v>1408.21</v>
      </c>
      <c r="D3" s="25">
        <v>1408.21</v>
      </c>
      <c r="E3" s="25">
        <v>1408.21</v>
      </c>
      <c r="F3" s="25">
        <v>1408.21</v>
      </c>
      <c r="G3" s="25">
        <v>1408.21</v>
      </c>
    </row>
    <row r="4" spans="1:14" ht="15" customHeight="1" x14ac:dyDescent="0.15">
      <c r="A4" s="19" t="s">
        <v>85</v>
      </c>
      <c r="B4" s="26">
        <v>83.855000000000018</v>
      </c>
      <c r="C4" s="26">
        <v>92.305000000000064</v>
      </c>
      <c r="D4" s="26">
        <v>85.504999999999882</v>
      </c>
      <c r="E4" s="26">
        <v>85.504999999999882</v>
      </c>
      <c r="F4" s="26">
        <v>85.504999999999882</v>
      </c>
      <c r="G4" s="26">
        <v>85.504999999999882</v>
      </c>
    </row>
    <row r="5" spans="1:14" ht="15" customHeight="1" x14ac:dyDescent="0.15">
      <c r="A5" s="22" t="s">
        <v>86</v>
      </c>
      <c r="B5" s="27">
        <v>1501.645</v>
      </c>
      <c r="C5" s="27">
        <v>1500.5150000000001</v>
      </c>
      <c r="D5" s="27">
        <v>1493.7149999999999</v>
      </c>
      <c r="E5" s="27">
        <v>1493.7149999999999</v>
      </c>
      <c r="F5" s="27">
        <v>1493.7149999999999</v>
      </c>
      <c r="G5" s="27">
        <v>1493.7149999999999</v>
      </c>
      <c r="I5" s="9"/>
      <c r="J5" s="9"/>
      <c r="K5" s="9"/>
      <c r="L5" s="9"/>
      <c r="M5" s="9"/>
      <c r="N5" s="9"/>
    </row>
    <row r="6" spans="1:14" ht="15" customHeight="1" x14ac:dyDescent="0.15">
      <c r="A6" s="19" t="s">
        <v>75</v>
      </c>
      <c r="B6" s="26">
        <v>1103.5930000000001</v>
      </c>
      <c r="C6" s="26">
        <v>1102.5440000000001</v>
      </c>
      <c r="D6" s="26">
        <v>1097.444</v>
      </c>
      <c r="E6" s="26">
        <v>1097.444</v>
      </c>
      <c r="F6" s="26">
        <v>1097.444</v>
      </c>
      <c r="G6" s="26">
        <v>1097.444</v>
      </c>
    </row>
    <row r="7" spans="1:14" ht="14.1" customHeight="1" x14ac:dyDescent="0.15">
      <c r="A7" s="19" t="s">
        <v>74</v>
      </c>
      <c r="B7" s="26">
        <v>398.05200000000002</v>
      </c>
      <c r="C7" s="26">
        <v>397.971</v>
      </c>
      <c r="D7" s="26">
        <v>396.27100000000002</v>
      </c>
      <c r="E7" s="26">
        <v>396.27100000000002</v>
      </c>
      <c r="F7" s="26">
        <v>396.27100000000002</v>
      </c>
      <c r="G7" s="26">
        <v>396.27100000000002</v>
      </c>
    </row>
    <row r="8" spans="1:14" ht="15" customHeight="1" x14ac:dyDescent="0.15">
      <c r="A8" s="17"/>
      <c r="B8" s="18"/>
      <c r="C8" s="18"/>
      <c r="D8" s="18"/>
      <c r="E8" s="18"/>
      <c r="F8" s="18"/>
      <c r="G8" s="18"/>
    </row>
    <row r="9" spans="1:14" ht="56.85" customHeight="1" x14ac:dyDescent="0.25">
      <c r="A9" s="154" t="s">
        <v>52</v>
      </c>
      <c r="B9" s="155"/>
      <c r="C9" s="155"/>
      <c r="D9" s="155"/>
      <c r="E9" s="155"/>
      <c r="F9" s="155"/>
      <c r="G9" s="156"/>
    </row>
    <row r="10" spans="1:14" x14ac:dyDescent="0.15">
      <c r="A10" s="17"/>
      <c r="B10" s="18"/>
      <c r="C10" s="18"/>
      <c r="D10" s="18"/>
      <c r="E10" s="18"/>
      <c r="F10" s="18"/>
      <c r="G10" s="18"/>
    </row>
    <row r="11" spans="1:14" ht="15" customHeight="1" x14ac:dyDescent="0.25">
      <c r="A11" s="142" t="s">
        <v>87</v>
      </c>
      <c r="B11" s="143"/>
      <c r="C11" s="143"/>
      <c r="D11" s="143"/>
      <c r="E11" s="143"/>
      <c r="F11" s="143"/>
      <c r="G11" s="144"/>
    </row>
    <row r="12" spans="1:14" x14ac:dyDescent="0.15">
      <c r="A12" s="28" t="s">
        <v>24</v>
      </c>
      <c r="B12" s="57"/>
      <c r="C12" s="57"/>
      <c r="D12" s="57"/>
      <c r="E12" s="57"/>
      <c r="F12" s="57"/>
      <c r="G12" s="78"/>
    </row>
    <row r="13" spans="1:14" x14ac:dyDescent="0.15">
      <c r="A13" s="37" t="s">
        <v>88</v>
      </c>
      <c r="B13" s="24"/>
      <c r="C13" s="24"/>
      <c r="D13" s="24"/>
      <c r="E13" s="24"/>
      <c r="F13" s="24"/>
      <c r="G13" s="24"/>
    </row>
    <row r="14" spans="1:14" x14ac:dyDescent="0.15">
      <c r="A14" s="32" t="s">
        <v>12</v>
      </c>
      <c r="B14" s="24">
        <v>49.561999999999998</v>
      </c>
      <c r="C14" s="24">
        <v>49.192999999999998</v>
      </c>
      <c r="D14" s="24">
        <v>49.192999999999998</v>
      </c>
      <c r="E14" s="24">
        <v>49.192999999999998</v>
      </c>
      <c r="F14" s="24">
        <v>49.192999999999998</v>
      </c>
      <c r="G14" s="24">
        <v>49.192999999999998</v>
      </c>
    </row>
    <row r="15" spans="1:14" x14ac:dyDescent="0.15">
      <c r="A15" s="32" t="s">
        <v>23</v>
      </c>
      <c r="B15" s="24">
        <v>17.082000000000001</v>
      </c>
      <c r="C15" s="24">
        <v>17.001000000000001</v>
      </c>
      <c r="D15" s="24">
        <v>17.001000000000001</v>
      </c>
      <c r="E15" s="24">
        <v>17.001000000000001</v>
      </c>
      <c r="F15" s="24">
        <v>17.001000000000001</v>
      </c>
      <c r="G15" s="24">
        <v>17.001000000000001</v>
      </c>
    </row>
    <row r="16" spans="1:14" x14ac:dyDescent="0.15">
      <c r="A16" s="32"/>
      <c r="B16" s="24"/>
      <c r="C16" s="24"/>
      <c r="D16" s="24"/>
      <c r="E16" s="24"/>
      <c r="F16" s="24"/>
      <c r="G16" s="24"/>
    </row>
    <row r="17" spans="1:7" x14ac:dyDescent="0.15">
      <c r="A17" s="81" t="s">
        <v>92</v>
      </c>
      <c r="B17" s="24"/>
      <c r="C17" s="24"/>
      <c r="D17" s="24"/>
      <c r="E17" s="24"/>
      <c r="F17" s="24"/>
      <c r="G17" s="24"/>
    </row>
    <row r="18" spans="1:7" x14ac:dyDescent="0.15">
      <c r="A18" s="32" t="s">
        <v>12</v>
      </c>
      <c r="B18" s="24">
        <v>-4.7759999999999998</v>
      </c>
      <c r="C18" s="24">
        <v>-4.7759999999999998</v>
      </c>
      <c r="D18" s="24">
        <v>-4.7759999999999998</v>
      </c>
      <c r="E18" s="24">
        <v>-4.7759999999999998</v>
      </c>
      <c r="F18" s="24">
        <v>-4.7759999999999998</v>
      </c>
      <c r="G18" s="24">
        <v>-4.7759999999999998</v>
      </c>
    </row>
    <row r="19" spans="1:7" ht="31.5" x14ac:dyDescent="0.15">
      <c r="A19" s="129" t="s">
        <v>133</v>
      </c>
      <c r="B19" s="24"/>
      <c r="C19" s="24"/>
      <c r="D19" s="24"/>
      <c r="E19" s="24"/>
      <c r="F19" s="24"/>
      <c r="G19" s="24"/>
    </row>
    <row r="20" spans="1:7" x14ac:dyDescent="0.15">
      <c r="A20" s="32" t="s">
        <v>23</v>
      </c>
      <c r="B20" s="24">
        <v>21.986999999999998</v>
      </c>
      <c r="C20" s="24">
        <v>21.986999999999998</v>
      </c>
      <c r="D20" s="24">
        <v>21.986999999999998</v>
      </c>
      <c r="E20" s="24">
        <v>21.986999999999998</v>
      </c>
      <c r="F20" s="24">
        <v>21.986999999999998</v>
      </c>
      <c r="G20" s="24">
        <v>21.986999999999998</v>
      </c>
    </row>
    <row r="21" spans="1:7" ht="105" x14ac:dyDescent="0.15">
      <c r="A21" s="129" t="s">
        <v>141</v>
      </c>
      <c r="B21" s="24"/>
      <c r="C21" s="24"/>
      <c r="D21" s="24"/>
      <c r="E21" s="24"/>
      <c r="F21" s="24"/>
      <c r="G21" s="24"/>
    </row>
    <row r="22" spans="1:7" x14ac:dyDescent="0.15">
      <c r="A22" s="32"/>
      <c r="B22" s="24"/>
      <c r="C22" s="24"/>
      <c r="D22" s="24"/>
      <c r="E22" s="24"/>
      <c r="F22" s="24"/>
      <c r="G22" s="24"/>
    </row>
    <row r="23" spans="1:7" x14ac:dyDescent="0.15">
      <c r="A23" s="14" t="s">
        <v>25</v>
      </c>
      <c r="B23" s="24"/>
      <c r="C23" s="24"/>
      <c r="D23" s="24"/>
      <c r="E23" s="24"/>
      <c r="F23" s="24"/>
      <c r="G23" s="24"/>
    </row>
    <row r="24" spans="1:7" x14ac:dyDescent="0.15">
      <c r="A24" s="37" t="s">
        <v>89</v>
      </c>
      <c r="B24" s="24"/>
      <c r="C24" s="24"/>
      <c r="D24" s="24"/>
      <c r="E24" s="24"/>
      <c r="F24" s="24"/>
      <c r="G24" s="24"/>
    </row>
    <row r="25" spans="1:7" x14ac:dyDescent="0.15">
      <c r="A25" s="32" t="s">
        <v>12</v>
      </c>
      <c r="B25" s="24"/>
      <c r="C25" s="24">
        <v>5.0999999999999996</v>
      </c>
      <c r="D25" s="24"/>
      <c r="E25" s="24"/>
      <c r="F25" s="24"/>
      <c r="G25" s="24"/>
    </row>
    <row r="26" spans="1:7" x14ac:dyDescent="0.15">
      <c r="A26" s="32" t="s">
        <v>23</v>
      </c>
      <c r="B26" s="24"/>
      <c r="C26" s="24">
        <v>1.7</v>
      </c>
      <c r="D26" s="24"/>
      <c r="E26" s="24"/>
      <c r="F26" s="24"/>
      <c r="G26" s="24"/>
    </row>
    <row r="27" spans="1:7" ht="63" x14ac:dyDescent="0.15">
      <c r="A27" s="131" t="s">
        <v>175</v>
      </c>
      <c r="B27" s="24"/>
      <c r="C27" s="24"/>
      <c r="D27" s="24"/>
      <c r="E27" s="24"/>
      <c r="F27" s="24"/>
      <c r="G27" s="24"/>
    </row>
    <row r="28" spans="1:7" x14ac:dyDescent="0.15">
      <c r="A28" s="32"/>
      <c r="B28" s="24"/>
      <c r="C28" s="24"/>
      <c r="D28" s="24"/>
      <c r="E28" s="24"/>
      <c r="F28" s="24"/>
      <c r="G28" s="24"/>
    </row>
    <row r="29" spans="1:7" x14ac:dyDescent="0.15">
      <c r="A29" s="126" t="s">
        <v>70</v>
      </c>
      <c r="B29" s="24"/>
      <c r="C29" s="24"/>
      <c r="D29" s="24"/>
      <c r="E29" s="24"/>
      <c r="F29" s="24"/>
      <c r="G29" s="24"/>
    </row>
    <row r="30" spans="1:7" x14ac:dyDescent="0.15">
      <c r="A30" s="32" t="s">
        <v>94</v>
      </c>
      <c r="B30" s="24"/>
      <c r="C30" s="24">
        <v>2.1</v>
      </c>
      <c r="D30" s="24">
        <v>2.1</v>
      </c>
      <c r="E30" s="24">
        <v>2.1</v>
      </c>
      <c r="F30" s="24">
        <v>2.1</v>
      </c>
      <c r="G30" s="24">
        <v>2.1</v>
      </c>
    </row>
    <row r="31" spans="1:7" x14ac:dyDescent="0.15">
      <c r="A31" s="53"/>
      <c r="B31" s="21"/>
      <c r="C31" s="21"/>
      <c r="D31" s="21"/>
      <c r="E31" s="21"/>
      <c r="F31" s="21"/>
      <c r="G31" s="21"/>
    </row>
    <row r="32" spans="1:7" x14ac:dyDescent="0.15">
      <c r="A32" s="4"/>
      <c r="B32" s="2"/>
      <c r="C32" s="2"/>
      <c r="D32" s="2"/>
      <c r="E32" s="2"/>
      <c r="F32" s="2"/>
      <c r="G32" s="2"/>
    </row>
    <row r="33" spans="1:7" x14ac:dyDescent="0.15">
      <c r="A33" s="5"/>
      <c r="B33" s="9"/>
      <c r="C33" s="9"/>
      <c r="D33" s="9"/>
      <c r="E33" s="9"/>
      <c r="F33" s="9"/>
      <c r="G33" s="9"/>
    </row>
  </sheetData>
  <mergeCells count="3">
    <mergeCell ref="A11:G11"/>
    <mergeCell ref="A9:G9"/>
    <mergeCell ref="A1:G1"/>
  </mergeCells>
  <pageMargins left="0.11811023622047245" right="0.11811023622047245" top="0.74803149606299213" bottom="0.74803149606299213" header="0.31496062992125984" footer="0.31496062992125984"/>
  <pageSetup paperSize="9" scale="80"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A1:G14"/>
  <sheetViews>
    <sheetView workbookViewId="0">
      <selection activeCell="E25" sqref="E25"/>
    </sheetView>
  </sheetViews>
  <sheetFormatPr defaultColWidth="9.140625" defaultRowHeight="14.25" customHeight="1" x14ac:dyDescent="0.15"/>
  <cols>
    <col min="1" max="1" width="44.85546875" style="6" customWidth="1"/>
    <col min="2" max="7" width="7.85546875" style="6" bestFit="1" customWidth="1"/>
    <col min="8" max="16384" width="9.140625" style="6"/>
  </cols>
  <sheetData>
    <row r="1" spans="1:7" ht="18.600000000000001" customHeight="1" x14ac:dyDescent="0.25">
      <c r="A1" s="141" t="s">
        <v>38</v>
      </c>
      <c r="B1" s="141"/>
      <c r="C1" s="141"/>
      <c r="D1" s="141"/>
      <c r="E1" s="141"/>
      <c r="F1" s="141"/>
      <c r="G1" s="140"/>
    </row>
    <row r="2" spans="1:7" ht="14.25" customHeight="1" x14ac:dyDescent="0.15">
      <c r="A2" s="16"/>
      <c r="B2" s="16">
        <v>2025</v>
      </c>
      <c r="C2" s="16">
        <v>2026</v>
      </c>
      <c r="D2" s="16">
        <v>2027</v>
      </c>
      <c r="E2" s="16">
        <v>2028</v>
      </c>
      <c r="F2" s="16">
        <v>2029</v>
      </c>
      <c r="G2" s="16">
        <v>2030</v>
      </c>
    </row>
    <row r="3" spans="1:7" ht="14.25" customHeight="1" x14ac:dyDescent="0.15">
      <c r="A3" s="17" t="s">
        <v>84</v>
      </c>
      <c r="B3" s="25">
        <v>1013.606</v>
      </c>
      <c r="C3" s="25">
        <v>1013.606</v>
      </c>
      <c r="D3" s="25">
        <v>1013.606</v>
      </c>
      <c r="E3" s="25">
        <v>1013.606</v>
      </c>
      <c r="F3" s="25">
        <v>1013.606</v>
      </c>
      <c r="G3" s="25">
        <v>1013.606</v>
      </c>
    </row>
    <row r="4" spans="1:7" ht="14.25" customHeight="1" x14ac:dyDescent="0.15">
      <c r="A4" s="19" t="s">
        <v>85</v>
      </c>
      <c r="B4" s="26">
        <v>46.964999999999918</v>
      </c>
      <c r="C4" s="26">
        <v>46.964999999999918</v>
      </c>
      <c r="D4" s="26">
        <v>46.964999999999918</v>
      </c>
      <c r="E4" s="26">
        <v>46.964999999999918</v>
      </c>
      <c r="F4" s="26">
        <v>46.964999999999918</v>
      </c>
      <c r="G4" s="26">
        <v>46.964999999999918</v>
      </c>
    </row>
    <row r="5" spans="1:7" ht="14.25" customHeight="1" x14ac:dyDescent="0.15">
      <c r="A5" s="22" t="s">
        <v>86</v>
      </c>
      <c r="B5" s="27">
        <v>1060.5709999999999</v>
      </c>
      <c r="C5" s="27">
        <v>1060.5709999999999</v>
      </c>
      <c r="D5" s="27">
        <v>1060.5709999999999</v>
      </c>
      <c r="E5" s="27">
        <v>1060.5709999999999</v>
      </c>
      <c r="F5" s="27">
        <v>1060.5709999999999</v>
      </c>
      <c r="G5" s="27">
        <v>1060.5709999999999</v>
      </c>
    </row>
    <row r="6" spans="1:7" ht="10.5" x14ac:dyDescent="0.15">
      <c r="A6" s="17"/>
      <c r="B6" s="18"/>
      <c r="C6" s="18"/>
      <c r="D6" s="18"/>
      <c r="E6" s="18"/>
      <c r="F6" s="18"/>
      <c r="G6" s="18"/>
    </row>
    <row r="7" spans="1:7" ht="21" customHeight="1" x14ac:dyDescent="0.25">
      <c r="A7" s="145" t="s">
        <v>55</v>
      </c>
      <c r="B7" s="146"/>
      <c r="C7" s="146"/>
      <c r="D7" s="146"/>
      <c r="E7" s="146"/>
      <c r="F7" s="146"/>
      <c r="G7" s="138"/>
    </row>
    <row r="8" spans="1:7" ht="14.25" customHeight="1" x14ac:dyDescent="0.15">
      <c r="A8" s="54"/>
      <c r="B8" s="55"/>
      <c r="C8" s="55"/>
      <c r="D8" s="55"/>
      <c r="E8" s="55"/>
      <c r="F8" s="55"/>
      <c r="G8" s="83"/>
    </row>
    <row r="9" spans="1:7" ht="14.25" customHeight="1" x14ac:dyDescent="0.25">
      <c r="A9" s="142" t="s">
        <v>87</v>
      </c>
      <c r="B9" s="143"/>
      <c r="C9" s="143"/>
      <c r="D9" s="143"/>
      <c r="E9" s="143"/>
      <c r="F9" s="143"/>
      <c r="G9" s="144"/>
    </row>
    <row r="10" spans="1:7" ht="14.25" customHeight="1" x14ac:dyDescent="0.15">
      <c r="A10" s="35" t="s">
        <v>24</v>
      </c>
      <c r="B10" s="54"/>
      <c r="C10" s="54"/>
      <c r="D10" s="54"/>
      <c r="E10" s="54"/>
      <c r="F10" s="54"/>
      <c r="G10" s="82"/>
    </row>
    <row r="11" spans="1:7" ht="10.5" x14ac:dyDescent="0.15">
      <c r="A11" s="37" t="s">
        <v>88</v>
      </c>
      <c r="B11" s="24">
        <v>46.965000000000003</v>
      </c>
      <c r="C11" s="24">
        <v>46.965000000000003</v>
      </c>
      <c r="D11" s="24">
        <v>46.965000000000003</v>
      </c>
      <c r="E11" s="24">
        <v>46.965000000000003</v>
      </c>
      <c r="F11" s="24">
        <v>46.965000000000003</v>
      </c>
      <c r="G11" s="24">
        <v>46.965000000000003</v>
      </c>
    </row>
    <row r="12" spans="1:7" ht="14.25" customHeight="1" x14ac:dyDescent="0.15">
      <c r="A12" s="20"/>
      <c r="B12" s="21"/>
      <c r="C12" s="21"/>
      <c r="D12" s="21"/>
      <c r="E12" s="21"/>
      <c r="F12" s="21"/>
      <c r="G12" s="21"/>
    </row>
    <row r="13" spans="1:7" ht="14.25" customHeight="1" x14ac:dyDescent="0.15">
      <c r="A13" s="4"/>
      <c r="B13" s="2"/>
      <c r="C13" s="2"/>
      <c r="D13" s="2"/>
      <c r="E13" s="2"/>
      <c r="F13" s="2"/>
      <c r="G13" s="2"/>
    </row>
    <row r="14" spans="1:7" ht="14.25" customHeight="1" x14ac:dyDescent="0.15">
      <c r="A14" s="5"/>
      <c r="B14" s="9"/>
      <c r="C14" s="9"/>
      <c r="D14" s="9"/>
      <c r="E14" s="9"/>
      <c r="F14" s="9"/>
      <c r="G14" s="9"/>
    </row>
  </sheetData>
  <mergeCells count="3">
    <mergeCell ref="A1:G1"/>
    <mergeCell ref="A7:G7"/>
    <mergeCell ref="A9:G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sheetPr>
  <dimension ref="A1:L22"/>
  <sheetViews>
    <sheetView topLeftCell="A6" workbookViewId="0">
      <selection activeCell="H19" sqref="H19"/>
    </sheetView>
  </sheetViews>
  <sheetFormatPr defaultColWidth="9.140625" defaultRowHeight="10.5" x14ac:dyDescent="0.15"/>
  <cols>
    <col min="1" max="1" width="51.140625" style="6" customWidth="1"/>
    <col min="2" max="7" width="7.28515625" style="6" bestFit="1" customWidth="1"/>
    <col min="8" max="8" width="18.42578125" style="6" customWidth="1"/>
    <col min="9" max="16384" width="9.140625" style="6"/>
  </cols>
  <sheetData>
    <row r="1" spans="1:7" ht="18.75" customHeight="1" x14ac:dyDescent="0.25">
      <c r="A1" s="141" t="s">
        <v>150</v>
      </c>
      <c r="B1" s="141"/>
      <c r="C1" s="141"/>
      <c r="D1" s="141"/>
      <c r="E1" s="141"/>
      <c r="F1" s="141"/>
      <c r="G1" s="140"/>
    </row>
    <row r="2" spans="1:7" ht="17.25" customHeight="1" x14ac:dyDescent="0.15">
      <c r="A2" s="16"/>
      <c r="B2" s="16">
        <v>2025</v>
      </c>
      <c r="C2" s="16">
        <v>2026</v>
      </c>
      <c r="D2" s="16">
        <v>2027</v>
      </c>
      <c r="E2" s="16">
        <v>2028</v>
      </c>
      <c r="F2" s="16">
        <v>2029</v>
      </c>
      <c r="G2" s="16">
        <v>2030</v>
      </c>
    </row>
    <row r="3" spans="1:7" ht="17.25" customHeight="1" x14ac:dyDescent="0.15">
      <c r="A3" s="17" t="s">
        <v>84</v>
      </c>
      <c r="B3" s="25">
        <v>225.27500000000001</v>
      </c>
      <c r="C3" s="25">
        <v>225.27500000000001</v>
      </c>
      <c r="D3" s="25">
        <v>217.07</v>
      </c>
      <c r="E3" s="25">
        <v>214.339</v>
      </c>
      <c r="F3" s="25">
        <v>208.53100000000001</v>
      </c>
      <c r="G3" s="25">
        <v>208.53100000000001</v>
      </c>
    </row>
    <row r="4" spans="1:7" ht="17.25" customHeight="1" x14ac:dyDescent="0.15">
      <c r="A4" s="19" t="s">
        <v>85</v>
      </c>
      <c r="B4" s="26">
        <v>13.962999999999994</v>
      </c>
      <c r="C4" s="26">
        <v>13.962999999999994</v>
      </c>
      <c r="D4" s="26">
        <v>13.598000000000013</v>
      </c>
      <c r="E4" s="26">
        <v>13.477000000000004</v>
      </c>
      <c r="F4" s="26">
        <v>13.218999999999994</v>
      </c>
      <c r="G4" s="26">
        <v>13.218999999999994</v>
      </c>
    </row>
    <row r="5" spans="1:7" ht="11.25" x14ac:dyDescent="0.15">
      <c r="A5" s="22" t="s">
        <v>86</v>
      </c>
      <c r="B5" s="27">
        <v>239.238</v>
      </c>
      <c r="C5" s="27">
        <v>239.238</v>
      </c>
      <c r="D5" s="27">
        <v>230.66800000000001</v>
      </c>
      <c r="E5" s="27">
        <v>227.816</v>
      </c>
      <c r="F5" s="27">
        <v>221.75</v>
      </c>
      <c r="G5" s="27">
        <v>221.75</v>
      </c>
    </row>
    <row r="6" spans="1:7" x14ac:dyDescent="0.15">
      <c r="A6" s="17"/>
      <c r="B6" s="18"/>
      <c r="C6" s="18"/>
      <c r="D6" s="18"/>
      <c r="E6" s="18"/>
      <c r="F6" s="18"/>
      <c r="G6" s="18"/>
    </row>
    <row r="7" spans="1:7" ht="101.25" customHeight="1" x14ac:dyDescent="0.25">
      <c r="A7" s="157" t="s">
        <v>130</v>
      </c>
      <c r="B7" s="158"/>
      <c r="C7" s="158"/>
      <c r="D7" s="158"/>
      <c r="E7" s="158"/>
      <c r="F7" s="158"/>
      <c r="G7" s="149"/>
    </row>
    <row r="8" spans="1:7" ht="15" customHeight="1" x14ac:dyDescent="0.15">
      <c r="A8" s="17"/>
      <c r="B8" s="18"/>
      <c r="C8" s="18"/>
      <c r="D8" s="18"/>
      <c r="E8" s="18"/>
      <c r="F8" s="18"/>
      <c r="G8" s="18"/>
    </row>
    <row r="9" spans="1:7" ht="12.95" customHeight="1" x14ac:dyDescent="0.25">
      <c r="A9" s="142" t="s">
        <v>87</v>
      </c>
      <c r="B9" s="143"/>
      <c r="C9" s="143"/>
      <c r="D9" s="143"/>
      <c r="E9" s="143"/>
      <c r="F9" s="143"/>
      <c r="G9" s="144"/>
    </row>
    <row r="10" spans="1:7" ht="18" customHeight="1" x14ac:dyDescent="0.15">
      <c r="A10" s="35" t="s">
        <v>24</v>
      </c>
      <c r="B10" s="36"/>
      <c r="C10" s="36"/>
      <c r="D10" s="36"/>
      <c r="E10" s="36"/>
      <c r="F10" s="36"/>
      <c r="G10" s="36"/>
    </row>
    <row r="11" spans="1:7" ht="21" x14ac:dyDescent="0.15">
      <c r="A11" s="129" t="s">
        <v>142</v>
      </c>
      <c r="B11" s="24">
        <v>10.301</v>
      </c>
      <c r="C11" s="24">
        <v>10.301</v>
      </c>
      <c r="D11" s="24">
        <v>9.9359999999999999</v>
      </c>
      <c r="E11" s="24">
        <v>9.8149999999999995</v>
      </c>
      <c r="F11" s="24">
        <v>9.5570000000000004</v>
      </c>
      <c r="G11" s="24">
        <v>9.5570000000000004</v>
      </c>
    </row>
    <row r="12" spans="1:7" x14ac:dyDescent="0.15">
      <c r="A12" s="37"/>
      <c r="B12" s="24"/>
      <c r="C12" s="24"/>
      <c r="D12" s="24"/>
      <c r="E12" s="24"/>
      <c r="F12" s="24"/>
      <c r="G12" s="24"/>
    </row>
    <row r="13" spans="1:7" ht="15" customHeight="1" x14ac:dyDescent="0.15">
      <c r="A13" s="81" t="s">
        <v>92</v>
      </c>
      <c r="B13" s="24">
        <v>-2.0619999999999998</v>
      </c>
      <c r="C13" s="24">
        <v>-2.0619999999999998</v>
      </c>
      <c r="D13" s="24">
        <v>-2.0619999999999998</v>
      </c>
      <c r="E13" s="24">
        <v>-2.0619999999999998</v>
      </c>
      <c r="F13" s="24">
        <v>-2.0619999999999998</v>
      </c>
      <c r="G13" s="24">
        <v>-2.0619999999999998</v>
      </c>
    </row>
    <row r="14" spans="1:7" ht="30.75" customHeight="1" x14ac:dyDescent="0.15">
      <c r="A14" s="129" t="s">
        <v>143</v>
      </c>
      <c r="B14" s="24"/>
      <c r="C14" s="24"/>
      <c r="D14" s="24"/>
      <c r="E14" s="24"/>
      <c r="F14" s="24"/>
      <c r="G14" s="24"/>
    </row>
    <row r="15" spans="1:7" x14ac:dyDescent="0.15">
      <c r="A15" s="37"/>
      <c r="B15" s="24"/>
      <c r="C15" s="24"/>
      <c r="D15" s="24"/>
      <c r="E15" s="24"/>
      <c r="F15" s="24"/>
      <c r="G15" s="24"/>
    </row>
    <row r="16" spans="1:7" ht="15" customHeight="1" x14ac:dyDescent="0.15">
      <c r="A16" s="14" t="s">
        <v>25</v>
      </c>
      <c r="B16" s="24"/>
      <c r="C16" s="24"/>
      <c r="D16" s="24"/>
      <c r="E16" s="24"/>
      <c r="F16" s="24"/>
      <c r="G16" s="24"/>
    </row>
    <row r="17" spans="1:12" ht="15" customHeight="1" x14ac:dyDescent="0.15">
      <c r="A17" s="32" t="s">
        <v>70</v>
      </c>
      <c r="B17" s="24"/>
      <c r="C17" s="24"/>
      <c r="D17" s="24"/>
      <c r="E17" s="24"/>
      <c r="F17" s="24"/>
      <c r="G17" s="24"/>
    </row>
    <row r="18" spans="1:12" ht="20.100000000000001" customHeight="1" x14ac:dyDescent="0.15">
      <c r="A18" s="38" t="s">
        <v>95</v>
      </c>
      <c r="B18" s="24">
        <v>5.7240000000000002</v>
      </c>
      <c r="C18" s="24">
        <v>5.7240000000000002</v>
      </c>
      <c r="D18" s="24">
        <v>5.7240000000000002</v>
      </c>
      <c r="E18" s="24">
        <v>5.7240000000000002</v>
      </c>
      <c r="F18" s="24">
        <v>5.7240000000000002</v>
      </c>
      <c r="G18" s="24">
        <v>5.7240000000000002</v>
      </c>
    </row>
    <row r="19" spans="1:12" ht="139.5" customHeight="1" x14ac:dyDescent="0.15">
      <c r="A19" s="129" t="s">
        <v>149</v>
      </c>
      <c r="B19" s="24"/>
      <c r="C19" s="24"/>
      <c r="D19" s="24"/>
      <c r="E19" s="24"/>
      <c r="F19" s="24"/>
      <c r="G19" s="24"/>
      <c r="H19" s="107"/>
      <c r="J19" s="107"/>
      <c r="K19" s="107"/>
      <c r="L19" s="107"/>
    </row>
    <row r="20" spans="1:12" ht="14.85" customHeight="1" x14ac:dyDescent="0.15">
      <c r="A20" s="125"/>
      <c r="B20" s="21"/>
      <c r="C20" s="21"/>
      <c r="D20" s="21"/>
      <c r="E20" s="21"/>
      <c r="F20" s="21"/>
      <c r="G20" s="21"/>
    </row>
    <row r="21" spans="1:12" x14ac:dyDescent="0.15">
      <c r="A21" s="4"/>
      <c r="B21" s="2"/>
      <c r="C21" s="2"/>
      <c r="D21" s="2"/>
      <c r="E21" s="2"/>
      <c r="F21" s="2"/>
      <c r="G21" s="2"/>
    </row>
    <row r="22" spans="1:12" x14ac:dyDescent="0.15">
      <c r="A22" s="5"/>
      <c r="B22" s="31"/>
      <c r="C22" s="31"/>
      <c r="D22" s="31"/>
      <c r="E22" s="31"/>
      <c r="F22" s="31"/>
      <c r="G22" s="31"/>
    </row>
  </sheetData>
  <mergeCells count="3">
    <mergeCell ref="A1:G1"/>
    <mergeCell ref="A7:G7"/>
    <mergeCell ref="A9:G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1:G25"/>
  <sheetViews>
    <sheetView workbookViewId="0">
      <selection activeCell="B3" sqref="B3:G5"/>
    </sheetView>
  </sheetViews>
  <sheetFormatPr defaultColWidth="9.140625" defaultRowHeight="10.5" x14ac:dyDescent="0.15"/>
  <cols>
    <col min="1" max="1" width="44.140625" style="6" customWidth="1"/>
    <col min="2" max="2" width="6.5703125" style="6" bestFit="1" customWidth="1"/>
    <col min="3" max="7" width="7.28515625" style="6" bestFit="1" customWidth="1"/>
    <col min="8" max="16384" width="9.140625" style="6"/>
  </cols>
  <sheetData>
    <row r="1" spans="1:7" ht="27" customHeight="1" x14ac:dyDescent="0.25">
      <c r="A1" s="141" t="s">
        <v>32</v>
      </c>
      <c r="B1" s="141"/>
      <c r="C1" s="141"/>
      <c r="D1" s="141"/>
      <c r="E1" s="141"/>
      <c r="F1" s="141"/>
      <c r="G1" s="140"/>
    </row>
    <row r="2" spans="1:7" ht="14.1" customHeight="1" x14ac:dyDescent="0.15">
      <c r="A2" s="16"/>
      <c r="B2" s="16">
        <v>2025</v>
      </c>
      <c r="C2" s="16">
        <v>2026</v>
      </c>
      <c r="D2" s="16">
        <v>2027</v>
      </c>
      <c r="E2" s="16">
        <v>2028</v>
      </c>
      <c r="F2" s="16">
        <v>2029</v>
      </c>
      <c r="G2" s="16">
        <v>2030</v>
      </c>
    </row>
    <row r="3" spans="1:7" ht="14.1" customHeight="1" x14ac:dyDescent="0.15">
      <c r="A3" s="17" t="s">
        <v>84</v>
      </c>
      <c r="B3" s="25">
        <v>819.83399999999995</v>
      </c>
      <c r="C3" s="25">
        <v>819.13400000000001</v>
      </c>
      <c r="D3" s="25">
        <v>684.93600000000004</v>
      </c>
      <c r="E3" s="25">
        <v>682.33600000000001</v>
      </c>
      <c r="F3" s="25">
        <v>682.33600000000001</v>
      </c>
      <c r="G3" s="25">
        <v>682.33600000000001</v>
      </c>
    </row>
    <row r="4" spans="1:7" ht="14.1" customHeight="1" x14ac:dyDescent="0.15">
      <c r="A4" s="19" t="s">
        <v>85</v>
      </c>
      <c r="B4" s="26">
        <v>4.0730000000000928</v>
      </c>
      <c r="C4" s="26">
        <v>5.6419999999999391</v>
      </c>
      <c r="D4" s="26">
        <v>-4.0199999999999818</v>
      </c>
      <c r="E4" s="26">
        <v>-4.1359999999999673</v>
      </c>
      <c r="F4" s="26">
        <v>-4.1359999999999673</v>
      </c>
      <c r="G4" s="26">
        <v>-4.1359999999999673</v>
      </c>
    </row>
    <row r="5" spans="1:7" ht="14.1" customHeight="1" x14ac:dyDescent="0.15">
      <c r="A5" s="22" t="s">
        <v>86</v>
      </c>
      <c r="B5" s="27">
        <v>823.90700000000004</v>
      </c>
      <c r="C5" s="27">
        <v>824.77599999999995</v>
      </c>
      <c r="D5" s="27">
        <v>680.91600000000005</v>
      </c>
      <c r="E5" s="27">
        <v>678.2</v>
      </c>
      <c r="F5" s="27">
        <v>678.2</v>
      </c>
      <c r="G5" s="27">
        <v>678.2</v>
      </c>
    </row>
    <row r="6" spans="1:7" x14ac:dyDescent="0.15">
      <c r="A6" s="17"/>
      <c r="B6" s="18"/>
      <c r="C6" s="18"/>
      <c r="D6" s="18"/>
      <c r="E6" s="18"/>
      <c r="F6" s="18"/>
      <c r="G6" s="18"/>
    </row>
    <row r="7" spans="1:7" ht="33" customHeight="1" x14ac:dyDescent="0.25">
      <c r="A7" s="145" t="s">
        <v>59</v>
      </c>
      <c r="B7" s="146"/>
      <c r="C7" s="146"/>
      <c r="D7" s="146"/>
      <c r="E7" s="146"/>
      <c r="F7" s="146"/>
      <c r="G7" s="138"/>
    </row>
    <row r="8" spans="1:7" ht="15" customHeight="1" x14ac:dyDescent="0.15">
      <c r="A8" s="17"/>
      <c r="B8" s="18"/>
      <c r="C8" s="18"/>
      <c r="D8" s="18"/>
      <c r="E8" s="18"/>
      <c r="F8" s="18"/>
      <c r="G8" s="18"/>
    </row>
    <row r="9" spans="1:7" ht="13.35" customHeight="1" x14ac:dyDescent="0.25">
      <c r="A9" s="142" t="s">
        <v>87</v>
      </c>
      <c r="B9" s="143"/>
      <c r="C9" s="143"/>
      <c r="D9" s="143"/>
      <c r="E9" s="143"/>
      <c r="F9" s="143"/>
      <c r="G9" s="144"/>
    </row>
    <row r="10" spans="1:7" ht="13.35" customHeight="1" x14ac:dyDescent="0.15">
      <c r="A10" s="35" t="s">
        <v>24</v>
      </c>
      <c r="B10" s="33"/>
      <c r="C10" s="33"/>
      <c r="D10" s="33"/>
      <c r="E10" s="33"/>
      <c r="F10" s="33"/>
      <c r="G10" s="84"/>
    </row>
    <row r="11" spans="1:7" ht="13.35" customHeight="1" x14ac:dyDescent="0.15">
      <c r="A11" s="37" t="s">
        <v>88</v>
      </c>
      <c r="B11" s="24">
        <v>36.423999999999999</v>
      </c>
      <c r="C11" s="24">
        <v>36.393000000000001</v>
      </c>
      <c r="D11" s="24">
        <v>30.431000000000001</v>
      </c>
      <c r="E11" s="24">
        <v>30.315000000000001</v>
      </c>
      <c r="F11" s="24">
        <v>30.315000000000001</v>
      </c>
      <c r="G11" s="24">
        <v>30.315000000000001</v>
      </c>
    </row>
    <row r="12" spans="1:7" ht="13.35" customHeight="1" x14ac:dyDescent="0.15">
      <c r="A12" s="37"/>
      <c r="B12" s="24"/>
      <c r="C12" s="24"/>
      <c r="D12" s="24"/>
      <c r="E12" s="24"/>
      <c r="F12" s="24"/>
      <c r="G12" s="24"/>
    </row>
    <row r="13" spans="1:7" ht="13.35" customHeight="1" x14ac:dyDescent="0.15">
      <c r="A13" s="81" t="s">
        <v>81</v>
      </c>
      <c r="B13" s="24">
        <v>-27.050999999999998</v>
      </c>
      <c r="C13" s="24">
        <v>-27.050999999999998</v>
      </c>
      <c r="D13" s="24">
        <v>-27.050999999999998</v>
      </c>
      <c r="E13" s="24">
        <v>-27.050999999999998</v>
      </c>
      <c r="F13" s="24">
        <v>-27.050999999999998</v>
      </c>
      <c r="G13" s="24">
        <v>-27.050999999999998</v>
      </c>
    </row>
    <row r="14" spans="1:7" ht="95.1" customHeight="1" x14ac:dyDescent="0.15">
      <c r="A14" s="128" t="s">
        <v>144</v>
      </c>
      <c r="B14" s="24"/>
      <c r="C14" s="24"/>
      <c r="D14" s="24"/>
      <c r="E14" s="24"/>
      <c r="F14" s="24"/>
      <c r="G14" s="24"/>
    </row>
    <row r="15" spans="1:7" ht="13.35" customHeight="1" x14ac:dyDescent="0.15">
      <c r="A15" s="127"/>
      <c r="B15" s="24"/>
      <c r="C15" s="24"/>
      <c r="D15" s="24"/>
      <c r="E15" s="24"/>
      <c r="F15" s="24"/>
      <c r="G15" s="24"/>
    </row>
    <row r="16" spans="1:7" ht="13.35" customHeight="1" x14ac:dyDescent="0.15">
      <c r="A16" s="110" t="s">
        <v>25</v>
      </c>
      <c r="B16" s="24"/>
      <c r="C16" s="24"/>
      <c r="D16" s="24"/>
      <c r="E16" s="24"/>
      <c r="F16" s="24"/>
      <c r="G16" s="24"/>
    </row>
    <row r="17" spans="1:7" ht="13.35" customHeight="1" x14ac:dyDescent="0.15">
      <c r="A17" s="127" t="s">
        <v>89</v>
      </c>
      <c r="B17" s="24"/>
      <c r="C17" s="24">
        <v>3.7</v>
      </c>
      <c r="D17" s="24"/>
      <c r="E17" s="24"/>
      <c r="F17" s="24"/>
      <c r="G17" s="24"/>
    </row>
    <row r="18" spans="1:7" ht="63" x14ac:dyDescent="0.15">
      <c r="A18" s="131" t="s">
        <v>170</v>
      </c>
      <c r="B18" s="24"/>
      <c r="C18" s="24"/>
      <c r="D18" s="24"/>
      <c r="E18" s="24"/>
      <c r="F18" s="24"/>
      <c r="G18" s="24"/>
    </row>
    <row r="19" spans="1:7" x14ac:dyDescent="0.15">
      <c r="A19" s="81"/>
      <c r="B19" s="24"/>
      <c r="C19" s="24"/>
      <c r="D19" s="24"/>
      <c r="E19" s="24"/>
      <c r="F19" s="24"/>
      <c r="G19" s="24"/>
    </row>
    <row r="20" spans="1:7" ht="13.35" customHeight="1" x14ac:dyDescent="0.15">
      <c r="A20" s="81" t="s">
        <v>70</v>
      </c>
      <c r="B20" s="24"/>
      <c r="C20" s="24"/>
      <c r="D20" s="24"/>
      <c r="E20" s="24"/>
      <c r="F20" s="24"/>
      <c r="G20" s="24"/>
    </row>
    <row r="21" spans="1:7" x14ac:dyDescent="0.15">
      <c r="A21" s="108" t="s">
        <v>93</v>
      </c>
      <c r="B21" s="24">
        <v>-5.3</v>
      </c>
      <c r="C21" s="24">
        <v>-5.3</v>
      </c>
      <c r="D21" s="24">
        <v>-5.3</v>
      </c>
      <c r="E21" s="24">
        <v>-5.3</v>
      </c>
      <c r="F21" s="24">
        <v>-5.3</v>
      </c>
      <c r="G21" s="24">
        <v>-5.3</v>
      </c>
    </row>
    <row r="22" spans="1:7" x14ac:dyDescent="0.15">
      <c r="A22" s="108" t="s">
        <v>94</v>
      </c>
      <c r="B22" s="24"/>
      <c r="C22" s="24">
        <v>-2.1</v>
      </c>
      <c r="D22" s="24">
        <v>-2.1</v>
      </c>
      <c r="E22" s="24">
        <v>-2.1</v>
      </c>
      <c r="F22" s="24">
        <v>-2.1</v>
      </c>
      <c r="G22" s="24">
        <v>-2.1</v>
      </c>
    </row>
    <row r="23" spans="1:7" ht="13.35" customHeight="1" x14ac:dyDescent="0.15">
      <c r="A23" s="20"/>
      <c r="B23" s="21"/>
      <c r="C23" s="21"/>
      <c r="D23" s="21"/>
      <c r="E23" s="21"/>
      <c r="F23" s="21"/>
      <c r="G23" s="21"/>
    </row>
    <row r="24" spans="1:7" x14ac:dyDescent="0.15">
      <c r="A24" s="4"/>
      <c r="B24" s="2"/>
      <c r="C24" s="2"/>
      <c r="D24" s="2"/>
      <c r="E24" s="2"/>
      <c r="F24" s="2"/>
      <c r="G24" s="2"/>
    </row>
    <row r="25" spans="1:7" x14ac:dyDescent="0.15">
      <c r="A25" s="5"/>
      <c r="B25" s="31"/>
      <c r="C25" s="31"/>
      <c r="D25" s="31"/>
      <c r="E25" s="31"/>
      <c r="F25" s="31"/>
      <c r="G25" s="31"/>
    </row>
  </sheetData>
  <mergeCells count="3">
    <mergeCell ref="A1:G1"/>
    <mergeCell ref="A7:G7"/>
    <mergeCell ref="A9:G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G24"/>
  <sheetViews>
    <sheetView workbookViewId="0">
      <selection activeCell="M21" sqref="M21"/>
    </sheetView>
  </sheetViews>
  <sheetFormatPr defaultColWidth="9.140625" defaultRowHeight="10.5" x14ac:dyDescent="0.15"/>
  <cols>
    <col min="1" max="1" width="42" style="6" customWidth="1"/>
    <col min="2" max="4" width="7.85546875" style="6" bestFit="1" customWidth="1"/>
    <col min="5" max="7" width="8.28515625" style="6" bestFit="1" customWidth="1"/>
    <col min="8" max="16384" width="9.140625" style="6"/>
  </cols>
  <sheetData>
    <row r="1" spans="1:7" ht="19.5" customHeight="1" x14ac:dyDescent="0.25">
      <c r="A1" s="141" t="s">
        <v>31</v>
      </c>
      <c r="B1" s="141"/>
      <c r="C1" s="141"/>
      <c r="D1" s="141"/>
      <c r="E1" s="141"/>
      <c r="F1" s="141"/>
      <c r="G1" s="140"/>
    </row>
    <row r="2" spans="1:7" x14ac:dyDescent="0.15">
      <c r="A2" s="16"/>
      <c r="B2" s="16">
        <v>2025</v>
      </c>
      <c r="C2" s="16">
        <v>2026</v>
      </c>
      <c r="D2" s="16">
        <v>2027</v>
      </c>
      <c r="E2" s="16">
        <v>2028</v>
      </c>
      <c r="F2" s="16">
        <v>2029</v>
      </c>
      <c r="G2" s="16">
        <v>2030</v>
      </c>
    </row>
    <row r="3" spans="1:7" x14ac:dyDescent="0.15">
      <c r="A3" s="17" t="s">
        <v>84</v>
      </c>
      <c r="B3" s="25">
        <v>5558.07</v>
      </c>
      <c r="C3" s="25">
        <v>5553.3360000000002</v>
      </c>
      <c r="D3" s="25">
        <v>5321.6270000000004</v>
      </c>
      <c r="E3" s="25">
        <v>5321.6270000000004</v>
      </c>
      <c r="F3" s="25">
        <v>5321.6270000000004</v>
      </c>
      <c r="G3" s="25">
        <v>5321.6270000000004</v>
      </c>
    </row>
    <row r="4" spans="1:7" ht="11.25" x14ac:dyDescent="0.15">
      <c r="A4" s="19" t="s">
        <v>85</v>
      </c>
      <c r="B4" s="26">
        <v>277.86599999999999</v>
      </c>
      <c r="C4" s="26">
        <v>303.42399999999998</v>
      </c>
      <c r="D4" s="26">
        <v>467.49799999999959</v>
      </c>
      <c r="E4" s="26">
        <v>467.49799999999959</v>
      </c>
      <c r="F4" s="26">
        <v>467.49799999999959</v>
      </c>
      <c r="G4" s="26">
        <v>467.49799999999959</v>
      </c>
    </row>
    <row r="5" spans="1:7" ht="11.25" x14ac:dyDescent="0.15">
      <c r="A5" s="22" t="s">
        <v>86</v>
      </c>
      <c r="B5" s="27">
        <v>5835.9359999999997</v>
      </c>
      <c r="C5" s="27">
        <v>5856.76</v>
      </c>
      <c r="D5" s="27">
        <v>5789.125</v>
      </c>
      <c r="E5" s="27">
        <v>5789.125</v>
      </c>
      <c r="F5" s="27">
        <v>5789.125</v>
      </c>
      <c r="G5" s="27">
        <v>5789.125</v>
      </c>
    </row>
    <row r="6" spans="1:7" ht="47.25" customHeight="1" x14ac:dyDescent="0.25">
      <c r="A6" s="159" t="s">
        <v>129</v>
      </c>
      <c r="B6" s="159"/>
      <c r="C6" s="159"/>
      <c r="D6" s="159"/>
      <c r="E6" s="159"/>
      <c r="F6" s="159"/>
      <c r="G6" s="160"/>
    </row>
    <row r="7" spans="1:7" ht="15" customHeight="1" x14ac:dyDescent="0.15">
      <c r="A7" s="17"/>
      <c r="B7" s="18"/>
      <c r="C7" s="18"/>
      <c r="D7" s="18"/>
      <c r="E7" s="18"/>
      <c r="F7" s="18"/>
      <c r="G7" s="18"/>
    </row>
    <row r="8" spans="1:7" ht="15" customHeight="1" x14ac:dyDescent="0.25">
      <c r="A8" s="142" t="s">
        <v>87</v>
      </c>
      <c r="B8" s="143"/>
      <c r="C8" s="143"/>
      <c r="D8" s="143"/>
      <c r="E8" s="143"/>
      <c r="F8" s="143"/>
      <c r="G8" s="144"/>
    </row>
    <row r="9" spans="1:7" x14ac:dyDescent="0.15">
      <c r="A9" s="39" t="s">
        <v>24</v>
      </c>
      <c r="B9" s="32"/>
      <c r="C9" s="49"/>
      <c r="D9" s="49"/>
      <c r="E9" s="49"/>
      <c r="F9" s="49"/>
      <c r="G9" s="84"/>
    </row>
    <row r="10" spans="1:7" x14ac:dyDescent="0.15">
      <c r="A10" s="38" t="s">
        <v>154</v>
      </c>
      <c r="B10" s="24">
        <v>283.58999999999997</v>
      </c>
      <c r="C10" s="24">
        <v>283.34800000000001</v>
      </c>
      <c r="D10" s="24">
        <v>271.51299999999998</v>
      </c>
      <c r="E10" s="24">
        <v>271.51299999999998</v>
      </c>
      <c r="F10" s="24">
        <v>271.51299999999998</v>
      </c>
      <c r="G10" s="24">
        <v>271.51299999999998</v>
      </c>
    </row>
    <row r="11" spans="1:7" x14ac:dyDescent="0.15">
      <c r="A11" s="126"/>
      <c r="B11" s="24"/>
      <c r="C11" s="24"/>
      <c r="D11" s="24"/>
      <c r="E11" s="24"/>
      <c r="F11" s="24"/>
      <c r="G11" s="24"/>
    </row>
    <row r="12" spans="1:7" ht="21" x14ac:dyDescent="0.15">
      <c r="A12" s="38" t="s">
        <v>110</v>
      </c>
      <c r="B12" s="24"/>
      <c r="C12" s="24"/>
      <c r="D12" s="24">
        <v>201.709</v>
      </c>
      <c r="E12" s="24">
        <v>201.709</v>
      </c>
      <c r="F12" s="24">
        <v>201.709</v>
      </c>
      <c r="G12" s="24">
        <v>201.709</v>
      </c>
    </row>
    <row r="13" spans="1:7" ht="66" customHeight="1" x14ac:dyDescent="0.15">
      <c r="A13" s="118" t="s">
        <v>118</v>
      </c>
      <c r="B13" s="24"/>
      <c r="C13" s="24"/>
      <c r="D13" s="24"/>
      <c r="E13" s="24"/>
      <c r="F13" s="24"/>
      <c r="G13" s="24"/>
    </row>
    <row r="14" spans="1:7" x14ac:dyDescent="0.15">
      <c r="A14" s="37"/>
      <c r="B14" s="24"/>
      <c r="C14" s="24"/>
      <c r="D14" s="24"/>
      <c r="E14" s="24"/>
      <c r="F14" s="24"/>
      <c r="G14" s="24"/>
    </row>
    <row r="15" spans="1:7" x14ac:dyDescent="0.15">
      <c r="A15" s="14" t="s">
        <v>25</v>
      </c>
      <c r="B15" s="24"/>
      <c r="C15" s="24"/>
      <c r="D15" s="24"/>
      <c r="E15" s="24"/>
      <c r="F15" s="24"/>
      <c r="G15" s="24"/>
    </row>
    <row r="16" spans="1:7" x14ac:dyDescent="0.15">
      <c r="A16" s="37" t="s">
        <v>89</v>
      </c>
      <c r="B16" s="24"/>
      <c r="C16" s="24">
        <v>25.8</v>
      </c>
      <c r="D16" s="24"/>
      <c r="E16" s="24"/>
      <c r="F16" s="24"/>
      <c r="G16" s="24"/>
    </row>
    <row r="17" spans="1:7" ht="63" x14ac:dyDescent="0.15">
      <c r="A17" s="131" t="s">
        <v>171</v>
      </c>
      <c r="B17" s="24"/>
      <c r="C17" s="24"/>
      <c r="D17" s="24"/>
      <c r="E17" s="24"/>
      <c r="F17" s="24"/>
      <c r="G17" s="24"/>
    </row>
    <row r="18" spans="1:7" x14ac:dyDescent="0.15">
      <c r="A18" s="37"/>
      <c r="B18" s="24"/>
      <c r="C18" s="24"/>
      <c r="D18" s="24"/>
      <c r="E18" s="24"/>
      <c r="F18" s="24"/>
      <c r="G18" s="24"/>
    </row>
    <row r="19" spans="1:7" x14ac:dyDescent="0.15">
      <c r="A19" s="14" t="s">
        <v>96</v>
      </c>
      <c r="B19" s="24"/>
      <c r="C19" s="24"/>
      <c r="D19" s="24"/>
      <c r="E19" s="24"/>
      <c r="F19" s="24"/>
      <c r="G19" s="24"/>
    </row>
    <row r="20" spans="1:7" x14ac:dyDescent="0.15">
      <c r="A20" s="37" t="s">
        <v>95</v>
      </c>
      <c r="B20" s="24">
        <v>-5.7240000000000002</v>
      </c>
      <c r="C20" s="24">
        <v>-5.7240000000000002</v>
      </c>
      <c r="D20" s="24">
        <v>-5.7240000000000002</v>
      </c>
      <c r="E20" s="24">
        <v>-5.7240000000000002</v>
      </c>
      <c r="F20" s="24">
        <v>-5.7240000000000002</v>
      </c>
      <c r="G20" s="24">
        <v>-5.7240000000000002</v>
      </c>
    </row>
    <row r="21" spans="1:7" ht="189" customHeight="1" x14ac:dyDescent="0.15">
      <c r="A21" s="129" t="s">
        <v>145</v>
      </c>
      <c r="B21" s="24"/>
      <c r="C21" s="24"/>
      <c r="D21" s="24"/>
      <c r="E21" s="24"/>
      <c r="F21" s="24"/>
      <c r="G21" s="24"/>
    </row>
    <row r="22" spans="1:7" x14ac:dyDescent="0.15">
      <c r="A22" s="52"/>
      <c r="B22" s="23"/>
      <c r="C22" s="23"/>
      <c r="D22" s="23"/>
      <c r="E22" s="23"/>
      <c r="F22" s="23"/>
      <c r="G22" s="23"/>
    </row>
    <row r="23" spans="1:7" x14ac:dyDescent="0.15">
      <c r="A23" s="4"/>
      <c r="B23" s="2"/>
      <c r="C23" s="2"/>
      <c r="D23" s="2"/>
      <c r="E23" s="2"/>
      <c r="F23" s="2"/>
      <c r="G23" s="2"/>
    </row>
    <row r="24" spans="1:7" x14ac:dyDescent="0.15">
      <c r="A24" s="5"/>
      <c r="B24" s="31"/>
      <c r="C24" s="31"/>
      <c r="D24" s="31"/>
      <c r="E24" s="31"/>
      <c r="F24" s="31"/>
      <c r="G24" s="31"/>
    </row>
  </sheetData>
  <mergeCells count="3">
    <mergeCell ref="A1:G1"/>
    <mergeCell ref="A6:G6"/>
    <mergeCell ref="A8:G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G33"/>
  <sheetViews>
    <sheetView workbookViewId="0">
      <selection activeCell="I17" sqref="I17"/>
    </sheetView>
  </sheetViews>
  <sheetFormatPr defaultColWidth="9.140625" defaultRowHeight="12" customHeight="1" x14ac:dyDescent="0.15"/>
  <cols>
    <col min="1" max="1" width="48.140625" style="6" customWidth="1"/>
    <col min="2" max="2" width="7.85546875" style="6" bestFit="1" customWidth="1"/>
    <col min="3" max="7" width="8.28515625" style="6" bestFit="1" customWidth="1"/>
    <col min="8" max="16384" width="9.140625" style="6"/>
  </cols>
  <sheetData>
    <row r="1" spans="1:7" ht="12" customHeight="1" x14ac:dyDescent="0.25">
      <c r="A1" s="141" t="s">
        <v>69</v>
      </c>
      <c r="B1" s="141"/>
      <c r="C1" s="141"/>
      <c r="D1" s="141"/>
      <c r="E1" s="141"/>
      <c r="F1" s="141"/>
      <c r="G1" s="140"/>
    </row>
    <row r="2" spans="1:7" ht="12" customHeight="1" x14ac:dyDescent="0.15">
      <c r="A2" s="16"/>
      <c r="B2" s="16">
        <v>2025</v>
      </c>
      <c r="C2" s="16">
        <v>2026</v>
      </c>
      <c r="D2" s="16">
        <v>2027</v>
      </c>
      <c r="E2" s="16">
        <v>2028</v>
      </c>
      <c r="F2" s="16">
        <v>2029</v>
      </c>
      <c r="G2" s="16">
        <v>2030</v>
      </c>
    </row>
    <row r="3" spans="1:7" ht="12" customHeight="1" x14ac:dyDescent="0.15">
      <c r="A3" s="17" t="s">
        <v>84</v>
      </c>
      <c r="B3" s="25">
        <v>5984.9250000000002</v>
      </c>
      <c r="C3" s="25">
        <v>6013.0209999999997</v>
      </c>
      <c r="D3" s="25">
        <v>6005.4210000000003</v>
      </c>
      <c r="E3" s="25">
        <v>6005.4210000000003</v>
      </c>
      <c r="F3" s="25">
        <v>6000.1210000000001</v>
      </c>
      <c r="G3" s="25">
        <v>6000.1210000000001</v>
      </c>
    </row>
    <row r="4" spans="1:7" ht="12" customHeight="1" x14ac:dyDescent="0.15">
      <c r="A4" s="19" t="s">
        <v>85</v>
      </c>
      <c r="B4" s="26">
        <v>121.46100000000024</v>
      </c>
      <c r="C4" s="26">
        <v>147.53900000000067</v>
      </c>
      <c r="D4" s="26">
        <v>46.173999999999978</v>
      </c>
      <c r="E4" s="26">
        <v>43.173999999999978</v>
      </c>
      <c r="F4" s="26">
        <v>42.989999999999782</v>
      </c>
      <c r="G4" s="26">
        <v>42.989999999999782</v>
      </c>
    </row>
    <row r="5" spans="1:7" ht="12" customHeight="1" x14ac:dyDescent="0.15">
      <c r="A5" s="22" t="s">
        <v>86</v>
      </c>
      <c r="B5" s="27">
        <v>6106.3860000000004</v>
      </c>
      <c r="C5" s="27">
        <v>6160.56</v>
      </c>
      <c r="D5" s="27">
        <v>6051.5950000000003</v>
      </c>
      <c r="E5" s="27">
        <v>6048.5950000000003</v>
      </c>
      <c r="F5" s="27">
        <v>6043.1109999999999</v>
      </c>
      <c r="G5" s="27">
        <v>6043.1109999999999</v>
      </c>
    </row>
    <row r="6" spans="1:7" ht="12" customHeight="1" x14ac:dyDescent="0.15">
      <c r="A6" s="17"/>
      <c r="B6" s="18"/>
      <c r="C6" s="18"/>
      <c r="D6" s="18"/>
      <c r="E6" s="18"/>
      <c r="F6" s="18"/>
      <c r="G6" s="18"/>
    </row>
    <row r="7" spans="1:7" ht="12" customHeight="1" x14ac:dyDescent="0.25">
      <c r="A7" s="145" t="s">
        <v>73</v>
      </c>
      <c r="B7" s="146"/>
      <c r="C7" s="146"/>
      <c r="D7" s="146"/>
      <c r="E7" s="146"/>
      <c r="F7" s="146"/>
      <c r="G7" s="138"/>
    </row>
    <row r="8" spans="1:7" ht="12" customHeight="1" x14ac:dyDescent="0.15">
      <c r="A8" s="66"/>
      <c r="B8" s="67"/>
      <c r="C8" s="67"/>
      <c r="D8" s="67"/>
      <c r="E8" s="67"/>
      <c r="F8" s="67"/>
      <c r="G8" s="85"/>
    </row>
    <row r="9" spans="1:7" ht="12" customHeight="1" x14ac:dyDescent="0.25">
      <c r="A9" s="142" t="s">
        <v>87</v>
      </c>
      <c r="B9" s="143"/>
      <c r="C9" s="143"/>
      <c r="D9" s="143"/>
      <c r="E9" s="143"/>
      <c r="F9" s="143"/>
      <c r="G9" s="144"/>
    </row>
    <row r="10" spans="1:7" ht="12" customHeight="1" x14ac:dyDescent="0.15">
      <c r="A10" s="35" t="s">
        <v>24</v>
      </c>
      <c r="B10" s="36"/>
      <c r="C10" s="36"/>
      <c r="D10" s="36"/>
      <c r="E10" s="36"/>
      <c r="F10" s="36"/>
      <c r="G10" s="36"/>
    </row>
    <row r="11" spans="1:7" ht="12" customHeight="1" x14ac:dyDescent="0.15">
      <c r="A11" s="126" t="s">
        <v>88</v>
      </c>
      <c r="B11" s="24">
        <v>208.19499999999999</v>
      </c>
      <c r="C11" s="24">
        <v>209.173</v>
      </c>
      <c r="D11" s="24">
        <v>208.90799999999999</v>
      </c>
      <c r="E11" s="24">
        <v>208.90799999999999</v>
      </c>
      <c r="F11" s="24">
        <v>208.72399999999999</v>
      </c>
      <c r="G11" s="24">
        <v>208.72399999999999</v>
      </c>
    </row>
    <row r="12" spans="1:7" ht="12" customHeight="1" x14ac:dyDescent="0.15">
      <c r="A12" s="50"/>
      <c r="B12" s="24"/>
      <c r="C12" s="24"/>
      <c r="D12" s="24"/>
      <c r="E12" s="24"/>
      <c r="F12" s="24"/>
      <c r="G12" s="24"/>
    </row>
    <row r="13" spans="1:7" ht="12" customHeight="1" x14ac:dyDescent="0.15">
      <c r="A13" s="127" t="s">
        <v>81</v>
      </c>
      <c r="B13" s="24">
        <v>-95.733999999999995</v>
      </c>
      <c r="C13" s="24">
        <v>-95.733999999999995</v>
      </c>
      <c r="D13" s="24">
        <v>-95.733999999999995</v>
      </c>
      <c r="E13" s="24">
        <v>-95.733999999999995</v>
      </c>
      <c r="F13" s="24">
        <v>-95.733999999999995</v>
      </c>
      <c r="G13" s="24">
        <v>-95.733999999999995</v>
      </c>
    </row>
    <row r="14" spans="1:7" ht="28.5" customHeight="1" x14ac:dyDescent="0.15">
      <c r="A14" s="137" t="s">
        <v>146</v>
      </c>
      <c r="B14" s="24"/>
      <c r="C14" s="24"/>
      <c r="D14" s="24"/>
      <c r="E14" s="24"/>
      <c r="F14" s="24"/>
      <c r="G14" s="24"/>
    </row>
    <row r="15" spans="1:7" ht="12" customHeight="1" x14ac:dyDescent="0.15">
      <c r="A15" s="123"/>
      <c r="B15" s="24"/>
      <c r="C15" s="24"/>
      <c r="D15" s="24"/>
      <c r="E15" s="24"/>
      <c r="F15" s="24"/>
      <c r="G15" s="24"/>
    </row>
    <row r="16" spans="1:7" ht="10.5" x14ac:dyDescent="0.15">
      <c r="A16" s="87" t="s">
        <v>114</v>
      </c>
      <c r="B16" s="24">
        <v>6</v>
      </c>
      <c r="C16" s="24"/>
      <c r="D16" s="24"/>
      <c r="E16" s="24"/>
      <c r="F16" s="24"/>
      <c r="G16" s="24"/>
    </row>
    <row r="17" spans="1:7" ht="126" x14ac:dyDescent="0.15">
      <c r="A17" s="72" t="s">
        <v>120</v>
      </c>
      <c r="B17" s="24"/>
      <c r="C17" s="24"/>
      <c r="D17" s="24"/>
      <c r="E17" s="24"/>
      <c r="F17" s="24"/>
      <c r="G17" s="24"/>
    </row>
    <row r="18" spans="1:7" ht="12" customHeight="1" x14ac:dyDescent="0.15">
      <c r="A18" s="72"/>
      <c r="B18" s="24"/>
      <c r="C18" s="24"/>
      <c r="D18" s="24"/>
      <c r="E18" s="24"/>
      <c r="F18" s="24"/>
      <c r="G18" s="24"/>
    </row>
    <row r="19" spans="1:7" ht="12" customHeight="1" x14ac:dyDescent="0.15">
      <c r="A19" s="63" t="s">
        <v>25</v>
      </c>
      <c r="B19" s="24"/>
      <c r="C19" s="24"/>
      <c r="D19" s="24"/>
      <c r="E19" s="24"/>
      <c r="F19" s="24"/>
      <c r="G19" s="24"/>
    </row>
    <row r="20" spans="1:7" ht="10.5" x14ac:dyDescent="0.15">
      <c r="A20" s="87" t="s">
        <v>89</v>
      </c>
      <c r="B20" s="24"/>
      <c r="C20" s="24">
        <v>28.1</v>
      </c>
      <c r="D20" s="24"/>
      <c r="E20" s="24"/>
      <c r="F20" s="24"/>
      <c r="G20" s="24"/>
    </row>
    <row r="21" spans="1:7" ht="52.5" x14ac:dyDescent="0.15">
      <c r="A21" s="72" t="s">
        <v>159</v>
      </c>
      <c r="B21" s="24"/>
      <c r="C21" s="24"/>
      <c r="D21" s="24"/>
      <c r="E21" s="24"/>
      <c r="F21" s="24"/>
      <c r="G21" s="24"/>
    </row>
    <row r="22" spans="1:7" ht="12" customHeight="1" x14ac:dyDescent="0.15">
      <c r="A22" s="87"/>
      <c r="B22" s="24"/>
      <c r="C22" s="24"/>
      <c r="D22" s="24"/>
      <c r="E22" s="24"/>
      <c r="F22" s="24"/>
      <c r="G22" s="24"/>
    </row>
    <row r="23" spans="1:7" ht="12" customHeight="1" x14ac:dyDescent="0.15">
      <c r="A23" s="87" t="s">
        <v>113</v>
      </c>
      <c r="B23" s="24"/>
      <c r="C23" s="24"/>
      <c r="D23" s="24">
        <v>-70</v>
      </c>
      <c r="E23" s="24">
        <v>-70</v>
      </c>
      <c r="F23" s="24">
        <v>-70</v>
      </c>
      <c r="G23" s="24">
        <v>-70</v>
      </c>
    </row>
    <row r="24" spans="1:7" ht="63" x14ac:dyDescent="0.15">
      <c r="A24" s="72" t="s">
        <v>160</v>
      </c>
      <c r="B24" s="24"/>
      <c r="C24" s="24"/>
      <c r="D24" s="24"/>
      <c r="E24" s="24"/>
      <c r="F24" s="24"/>
      <c r="G24" s="24"/>
    </row>
    <row r="25" spans="1:7" ht="10.5" x14ac:dyDescent="0.15">
      <c r="A25" s="72"/>
      <c r="B25" s="24"/>
      <c r="C25" s="24"/>
      <c r="D25" s="24"/>
      <c r="E25" s="24"/>
      <c r="F25" s="24"/>
      <c r="G25" s="24"/>
    </row>
    <row r="26" spans="1:7" ht="10.5" x14ac:dyDescent="0.15">
      <c r="A26" s="87" t="s">
        <v>70</v>
      </c>
      <c r="B26" s="24"/>
      <c r="C26" s="24"/>
      <c r="D26" s="24"/>
      <c r="E26" s="24"/>
      <c r="F26" s="24"/>
      <c r="G26" s="24"/>
    </row>
    <row r="27" spans="1:7" ht="74.25" customHeight="1" x14ac:dyDescent="0.15">
      <c r="A27" s="72" t="s">
        <v>161</v>
      </c>
      <c r="B27" s="105">
        <v>3</v>
      </c>
      <c r="C27" s="105">
        <v>6</v>
      </c>
      <c r="D27" s="105">
        <v>3</v>
      </c>
      <c r="E27" s="24"/>
      <c r="F27" s="24"/>
      <c r="G27" s="24"/>
    </row>
    <row r="28" spans="1:7" ht="12" customHeight="1" x14ac:dyDescent="0.15">
      <c r="A28" s="125"/>
      <c r="B28" s="21"/>
      <c r="C28" s="21"/>
      <c r="D28" s="21"/>
      <c r="E28" s="21"/>
      <c r="F28" s="21"/>
      <c r="G28" s="21"/>
    </row>
    <row r="29" spans="1:7" ht="12" customHeight="1" x14ac:dyDescent="0.15">
      <c r="A29" s="4"/>
      <c r="B29" s="2"/>
      <c r="C29" s="2"/>
      <c r="D29" s="2"/>
      <c r="E29" s="2"/>
      <c r="F29" s="2"/>
      <c r="G29" s="2"/>
    </row>
    <row r="30" spans="1:7" ht="12" customHeight="1" x14ac:dyDescent="0.15">
      <c r="A30" s="5"/>
      <c r="B30" s="31"/>
      <c r="C30" s="31"/>
      <c r="D30" s="31"/>
      <c r="E30" s="31"/>
      <c r="F30" s="31"/>
      <c r="G30" s="31"/>
    </row>
    <row r="33" ht="69.95" customHeight="1" x14ac:dyDescent="0.15"/>
  </sheetData>
  <mergeCells count="3">
    <mergeCell ref="A1:G1"/>
    <mergeCell ref="A7:G7"/>
    <mergeCell ref="A9:G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G21"/>
  <sheetViews>
    <sheetView workbookViewId="0">
      <selection activeCell="F32" sqref="F32"/>
    </sheetView>
  </sheetViews>
  <sheetFormatPr defaultColWidth="9.140625" defaultRowHeight="10.5" x14ac:dyDescent="0.15"/>
  <cols>
    <col min="1" max="1" width="45" style="6" customWidth="1"/>
    <col min="2" max="7" width="7.85546875" style="6" bestFit="1" customWidth="1"/>
    <col min="8" max="16384" width="9.140625" style="6"/>
  </cols>
  <sheetData>
    <row r="1" spans="1:7" ht="15.75" customHeight="1" x14ac:dyDescent="0.25">
      <c r="A1" s="141" t="s">
        <v>30</v>
      </c>
      <c r="B1" s="141"/>
      <c r="C1" s="141"/>
      <c r="D1" s="141"/>
      <c r="E1" s="141"/>
      <c r="F1" s="141"/>
      <c r="G1" s="140"/>
    </row>
    <row r="2" spans="1:7" x14ac:dyDescent="0.15">
      <c r="A2" s="16"/>
      <c r="B2" s="16">
        <v>2025</v>
      </c>
      <c r="C2" s="16">
        <v>2026</v>
      </c>
      <c r="D2" s="16">
        <v>2027</v>
      </c>
      <c r="E2" s="16">
        <v>2028</v>
      </c>
      <c r="F2" s="16">
        <v>2029</v>
      </c>
      <c r="G2" s="16">
        <v>2030</v>
      </c>
    </row>
    <row r="3" spans="1:7" x14ac:dyDescent="0.15">
      <c r="A3" s="17" t="s">
        <v>84</v>
      </c>
      <c r="B3" s="25">
        <v>2088.6239999999998</v>
      </c>
      <c r="C3" s="25">
        <v>2078.6239999999998</v>
      </c>
      <c r="D3" s="25">
        <v>2078.6239999999998</v>
      </c>
      <c r="E3" s="25">
        <v>2078.6239999999998</v>
      </c>
      <c r="F3" s="25">
        <v>2078.6239999999998</v>
      </c>
      <c r="G3" s="25">
        <v>2078.6239999999998</v>
      </c>
    </row>
    <row r="4" spans="1:7" ht="11.25" x14ac:dyDescent="0.15">
      <c r="A4" s="19" t="s">
        <v>85</v>
      </c>
      <c r="B4" s="26">
        <v>43.057000000000244</v>
      </c>
      <c r="C4" s="26">
        <v>52.744000000000142</v>
      </c>
      <c r="D4" s="26">
        <v>42.744000000000142</v>
      </c>
      <c r="E4" s="26">
        <v>42.744000000000142</v>
      </c>
      <c r="F4" s="26">
        <v>42.744000000000142</v>
      </c>
      <c r="G4" s="26">
        <v>42.744000000000142</v>
      </c>
    </row>
    <row r="5" spans="1:7" ht="11.25" x14ac:dyDescent="0.15">
      <c r="A5" s="22" t="s">
        <v>86</v>
      </c>
      <c r="B5" s="27">
        <v>2131.681</v>
      </c>
      <c r="C5" s="27">
        <v>2131.3679999999999</v>
      </c>
      <c r="D5" s="27">
        <v>2121.3679999999999</v>
      </c>
      <c r="E5" s="27">
        <v>2121.3679999999999</v>
      </c>
      <c r="F5" s="27">
        <v>2121.3679999999999</v>
      </c>
      <c r="G5" s="27">
        <v>2121.3679999999999</v>
      </c>
    </row>
    <row r="6" spans="1:7" x14ac:dyDescent="0.15">
      <c r="A6" s="17"/>
      <c r="B6" s="18"/>
      <c r="C6" s="18"/>
      <c r="D6" s="18"/>
      <c r="E6" s="18"/>
      <c r="F6" s="18"/>
      <c r="G6" s="18"/>
    </row>
    <row r="7" spans="1:7" ht="23.25" customHeight="1" x14ac:dyDescent="0.25">
      <c r="A7" s="145" t="s">
        <v>48</v>
      </c>
      <c r="B7" s="145"/>
      <c r="C7" s="145"/>
      <c r="D7" s="145"/>
      <c r="E7" s="145"/>
      <c r="F7" s="145"/>
      <c r="G7" s="169"/>
    </row>
    <row r="8" spans="1:7" x14ac:dyDescent="0.15">
      <c r="A8" s="17"/>
      <c r="B8" s="18"/>
      <c r="C8" s="18"/>
      <c r="D8" s="18"/>
      <c r="E8" s="18"/>
      <c r="F8" s="18"/>
      <c r="G8" s="18"/>
    </row>
    <row r="9" spans="1:7" ht="15" customHeight="1" x14ac:dyDescent="0.25">
      <c r="A9" s="142" t="s">
        <v>87</v>
      </c>
      <c r="B9" s="143"/>
      <c r="C9" s="143"/>
      <c r="D9" s="143"/>
      <c r="E9" s="143"/>
      <c r="F9" s="143"/>
      <c r="G9" s="170"/>
    </row>
    <row r="10" spans="1:7" x14ac:dyDescent="0.15">
      <c r="A10" s="35" t="s">
        <v>24</v>
      </c>
      <c r="B10" s="135"/>
      <c r="C10" s="135"/>
      <c r="D10" s="135"/>
      <c r="E10" s="135"/>
      <c r="F10" s="135"/>
      <c r="G10" s="135"/>
    </row>
    <row r="11" spans="1:7" x14ac:dyDescent="0.15">
      <c r="A11" s="126" t="s">
        <v>88</v>
      </c>
      <c r="B11" s="24">
        <v>65.366</v>
      </c>
      <c r="C11" s="24">
        <v>65.052999999999997</v>
      </c>
      <c r="D11" s="24">
        <v>65.052999999999997</v>
      </c>
      <c r="E11" s="24">
        <v>65.052999999999997</v>
      </c>
      <c r="F11" s="24">
        <v>65.052999999999997</v>
      </c>
      <c r="G11" s="24">
        <v>65.052999999999997</v>
      </c>
    </row>
    <row r="12" spans="1:7" x14ac:dyDescent="0.15">
      <c r="A12" s="126"/>
      <c r="B12" s="24"/>
      <c r="C12" s="24"/>
      <c r="D12" s="24"/>
      <c r="E12" s="24"/>
      <c r="F12" s="24"/>
      <c r="G12" s="24"/>
    </row>
    <row r="13" spans="1:7" x14ac:dyDescent="0.15">
      <c r="A13" s="127" t="s">
        <v>81</v>
      </c>
      <c r="B13" s="24">
        <v>-22.309000000000001</v>
      </c>
      <c r="C13" s="24">
        <v>-22.309000000000001</v>
      </c>
      <c r="D13" s="24">
        <v>-22.309000000000001</v>
      </c>
      <c r="E13" s="24">
        <v>-22.309000000000001</v>
      </c>
      <c r="F13" s="24">
        <v>-22.309000000000001</v>
      </c>
      <c r="G13" s="24">
        <v>-22.309000000000001</v>
      </c>
    </row>
    <row r="14" spans="1:7" ht="31.5" x14ac:dyDescent="0.15">
      <c r="A14" s="137" t="s">
        <v>176</v>
      </c>
      <c r="B14" s="24"/>
      <c r="C14" s="24"/>
      <c r="D14" s="24"/>
      <c r="E14" s="24"/>
      <c r="F14" s="24"/>
      <c r="G14" s="24"/>
    </row>
    <row r="15" spans="1:7" x14ac:dyDescent="0.15">
      <c r="A15" s="127"/>
      <c r="B15" s="24"/>
      <c r="C15" s="24"/>
      <c r="D15" s="24"/>
      <c r="E15" s="24"/>
      <c r="F15" s="24"/>
      <c r="G15" s="24"/>
    </row>
    <row r="16" spans="1:7" x14ac:dyDescent="0.15">
      <c r="A16" s="110" t="s">
        <v>25</v>
      </c>
      <c r="B16" s="24"/>
      <c r="C16" s="24"/>
      <c r="D16" s="24"/>
      <c r="E16" s="24"/>
      <c r="F16" s="24"/>
      <c r="G16" s="24"/>
    </row>
    <row r="17" spans="1:7" x14ac:dyDescent="0.15">
      <c r="A17" s="38" t="s">
        <v>89</v>
      </c>
      <c r="B17" s="24"/>
      <c r="C17" s="24">
        <v>10</v>
      </c>
      <c r="D17" s="24"/>
      <c r="E17" s="24"/>
      <c r="F17" s="24"/>
      <c r="G17" s="24"/>
    </row>
    <row r="18" spans="1:7" ht="53.25" customHeight="1" x14ac:dyDescent="0.15">
      <c r="A18" s="136" t="s">
        <v>158</v>
      </c>
      <c r="B18" s="24"/>
      <c r="C18" s="24"/>
      <c r="D18" s="24"/>
      <c r="E18" s="24"/>
      <c r="F18" s="24"/>
      <c r="G18" s="24"/>
    </row>
    <row r="19" spans="1:7" x14ac:dyDescent="0.15">
      <c r="A19" s="125"/>
      <c r="B19" s="21"/>
      <c r="C19" s="21"/>
      <c r="D19" s="21"/>
      <c r="E19" s="21"/>
      <c r="F19" s="21"/>
      <c r="G19" s="21"/>
    </row>
    <row r="20" spans="1:7" x14ac:dyDescent="0.15">
      <c r="A20" s="4"/>
      <c r="B20" s="2"/>
      <c r="C20" s="2"/>
      <c r="D20" s="2"/>
      <c r="E20" s="2"/>
      <c r="F20" s="2"/>
      <c r="G20" s="2"/>
    </row>
    <row r="21" spans="1:7" x14ac:dyDescent="0.15">
      <c r="A21" s="5"/>
      <c r="B21" s="31"/>
      <c r="C21" s="31"/>
      <c r="D21" s="31"/>
      <c r="E21" s="31"/>
      <c r="F21" s="31"/>
      <c r="G21" s="31"/>
    </row>
  </sheetData>
  <mergeCells count="3">
    <mergeCell ref="A1:G1"/>
    <mergeCell ref="A7:G7"/>
    <mergeCell ref="A9:G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79998168889431442"/>
  </sheetPr>
  <dimension ref="A1:G24"/>
  <sheetViews>
    <sheetView workbookViewId="0">
      <selection activeCell="H30" sqref="H29:H30"/>
    </sheetView>
  </sheetViews>
  <sheetFormatPr defaultColWidth="9.140625" defaultRowHeight="10.5" x14ac:dyDescent="0.15"/>
  <cols>
    <col min="1" max="1" width="43.140625" style="6" customWidth="1"/>
    <col min="2" max="7" width="7.85546875" style="6" bestFit="1" customWidth="1"/>
    <col min="8" max="16384" width="9.140625" style="6"/>
  </cols>
  <sheetData>
    <row r="1" spans="1:7" ht="17.850000000000001" customHeight="1" x14ac:dyDescent="0.25">
      <c r="A1" s="141" t="s">
        <v>20</v>
      </c>
      <c r="B1" s="141"/>
      <c r="C1" s="141"/>
      <c r="D1" s="141"/>
      <c r="E1" s="141"/>
      <c r="F1" s="141"/>
      <c r="G1" s="140"/>
    </row>
    <row r="2" spans="1:7" x14ac:dyDescent="0.15">
      <c r="A2" s="16"/>
      <c r="B2" s="16">
        <v>2025</v>
      </c>
      <c r="C2" s="16">
        <v>2026</v>
      </c>
      <c r="D2" s="16">
        <v>2027</v>
      </c>
      <c r="E2" s="16">
        <v>2028</v>
      </c>
      <c r="F2" s="16">
        <v>2029</v>
      </c>
      <c r="G2" s="16">
        <v>2030</v>
      </c>
    </row>
    <row r="3" spans="1:7" x14ac:dyDescent="0.15">
      <c r="A3" s="17" t="s">
        <v>84</v>
      </c>
      <c r="B3" s="25">
        <v>3494.0659999999998</v>
      </c>
      <c r="C3" s="25">
        <v>3904.4789999999998</v>
      </c>
      <c r="D3" s="25">
        <v>4009.3</v>
      </c>
      <c r="E3" s="25">
        <v>3956.3159999999998</v>
      </c>
      <c r="F3" s="25">
        <v>3919.364</v>
      </c>
      <c r="G3" s="25">
        <v>3919.364</v>
      </c>
    </row>
    <row r="4" spans="1:7" ht="11.25" x14ac:dyDescent="0.15">
      <c r="A4" s="19" t="s">
        <v>85</v>
      </c>
      <c r="B4" s="26">
        <v>178.46199999999999</v>
      </c>
      <c r="C4" s="26">
        <v>-112.64799999999968</v>
      </c>
      <c r="D4" s="26">
        <v>-192.11500000000024</v>
      </c>
      <c r="E4" s="26">
        <v>-191.83699999999999</v>
      </c>
      <c r="F4" s="26">
        <v>-213.37300000000005</v>
      </c>
      <c r="G4" s="26">
        <v>-281.37699999999995</v>
      </c>
    </row>
    <row r="5" spans="1:7" ht="11.25" x14ac:dyDescent="0.15">
      <c r="A5" s="22" t="s">
        <v>86</v>
      </c>
      <c r="B5" s="27">
        <v>3672.5279999999998</v>
      </c>
      <c r="C5" s="27">
        <v>3791.8310000000001</v>
      </c>
      <c r="D5" s="27">
        <v>3817.1849999999999</v>
      </c>
      <c r="E5" s="27">
        <v>3764.4789999999998</v>
      </c>
      <c r="F5" s="27">
        <v>3705.991</v>
      </c>
      <c r="G5" s="27">
        <v>3637.9870000000001</v>
      </c>
    </row>
    <row r="6" spans="1:7" x14ac:dyDescent="0.15">
      <c r="A6" s="17"/>
      <c r="B6" s="18"/>
      <c r="C6" s="18"/>
      <c r="D6" s="18"/>
      <c r="E6" s="18"/>
      <c r="F6" s="18"/>
      <c r="G6" s="18"/>
    </row>
    <row r="7" spans="1:7" ht="63" customHeight="1" x14ac:dyDescent="0.25">
      <c r="A7" s="145" t="s">
        <v>49</v>
      </c>
      <c r="B7" s="146"/>
      <c r="C7" s="146"/>
      <c r="D7" s="146"/>
      <c r="E7" s="146"/>
      <c r="F7" s="146"/>
      <c r="G7" s="138"/>
    </row>
    <row r="8" spans="1:7" x14ac:dyDescent="0.15">
      <c r="A8" s="17"/>
      <c r="B8" s="18"/>
      <c r="C8" s="18"/>
      <c r="D8" s="18"/>
      <c r="E8" s="18"/>
      <c r="F8" s="18"/>
      <c r="G8" s="18"/>
    </row>
    <row r="9" spans="1:7" ht="15" customHeight="1" x14ac:dyDescent="0.25">
      <c r="A9" s="142" t="s">
        <v>87</v>
      </c>
      <c r="B9" s="143"/>
      <c r="C9" s="143"/>
      <c r="D9" s="143"/>
      <c r="E9" s="143"/>
      <c r="F9" s="143"/>
      <c r="G9" s="144"/>
    </row>
    <row r="10" spans="1:7" x14ac:dyDescent="0.15">
      <c r="A10" s="35" t="s">
        <v>24</v>
      </c>
      <c r="B10" s="24"/>
      <c r="C10" s="33"/>
      <c r="D10" s="33"/>
      <c r="E10" s="33"/>
      <c r="F10" s="33"/>
      <c r="G10" s="84"/>
    </row>
    <row r="11" spans="1:7" x14ac:dyDescent="0.15">
      <c r="A11" s="37" t="s">
        <v>88</v>
      </c>
      <c r="B11" s="24">
        <v>178.46199999999999</v>
      </c>
      <c r="C11" s="24">
        <v>199.42400000000001</v>
      </c>
      <c r="D11" s="24">
        <v>204.77799999999999</v>
      </c>
      <c r="E11" s="24">
        <v>202.072</v>
      </c>
      <c r="F11" s="24">
        <v>200.184</v>
      </c>
      <c r="G11" s="24">
        <v>196.88</v>
      </c>
    </row>
    <row r="12" spans="1:7" x14ac:dyDescent="0.15">
      <c r="A12" s="37"/>
      <c r="B12" s="24"/>
      <c r="C12" s="24"/>
      <c r="D12" s="24"/>
      <c r="E12" s="24"/>
      <c r="F12" s="24"/>
      <c r="G12" s="24"/>
    </row>
    <row r="13" spans="1:7" x14ac:dyDescent="0.15">
      <c r="A13" s="126" t="s">
        <v>104</v>
      </c>
      <c r="B13" s="24"/>
      <c r="C13" s="24">
        <v>-312.072</v>
      </c>
      <c r="D13" s="24">
        <f>-536.893+140</f>
        <v>-396.89300000000003</v>
      </c>
      <c r="E13" s="24">
        <f>-533.909+140</f>
        <v>-393.90899999999999</v>
      </c>
      <c r="F13" s="24">
        <f>-553.557+140</f>
        <v>-413.55700000000002</v>
      </c>
      <c r="G13" s="24">
        <f>-553.557+140</f>
        <v>-413.55700000000002</v>
      </c>
    </row>
    <row r="14" spans="1:7" ht="63" x14ac:dyDescent="0.15">
      <c r="A14" s="129" t="s">
        <v>153</v>
      </c>
      <c r="B14" s="24"/>
      <c r="C14" s="24"/>
      <c r="D14" s="24"/>
      <c r="E14" s="24"/>
      <c r="F14" s="24"/>
      <c r="G14" s="24"/>
    </row>
    <row r="15" spans="1:7" x14ac:dyDescent="0.15">
      <c r="A15" s="37"/>
      <c r="B15" s="24"/>
      <c r="C15" s="24"/>
      <c r="D15" s="24"/>
      <c r="E15" s="24"/>
      <c r="F15" s="24"/>
      <c r="G15" s="24"/>
    </row>
    <row r="16" spans="1:7" x14ac:dyDescent="0.15">
      <c r="A16" s="14" t="s">
        <v>25</v>
      </c>
      <c r="B16" s="24"/>
      <c r="C16" s="24"/>
      <c r="D16" s="24"/>
      <c r="E16" s="24"/>
      <c r="F16" s="24"/>
      <c r="G16" s="24"/>
    </row>
    <row r="17" spans="1:7" x14ac:dyDescent="0.15">
      <c r="A17" s="37" t="s">
        <v>72</v>
      </c>
      <c r="B17" s="24"/>
      <c r="C17" s="24"/>
      <c r="D17" s="24"/>
      <c r="E17" s="24"/>
      <c r="F17" s="24"/>
      <c r="G17" s="24">
        <v>-64.7</v>
      </c>
    </row>
    <row r="18" spans="1:7" ht="21" customHeight="1" x14ac:dyDescent="0.15">
      <c r="A18" s="129" t="s">
        <v>155</v>
      </c>
      <c r="B18" s="24"/>
      <c r="C18" s="24"/>
      <c r="D18" s="24"/>
      <c r="E18" s="24"/>
      <c r="F18" s="24"/>
      <c r="G18" s="24"/>
    </row>
    <row r="19" spans="1:7" x14ac:dyDescent="0.15">
      <c r="A19" s="20"/>
      <c r="B19" s="21"/>
      <c r="C19" s="21"/>
      <c r="D19" s="21"/>
      <c r="E19" s="21"/>
      <c r="F19" s="21"/>
      <c r="G19" s="21"/>
    </row>
    <row r="20" spans="1:7" x14ac:dyDescent="0.15">
      <c r="A20" s="4"/>
      <c r="B20" s="2"/>
      <c r="C20" s="2"/>
      <c r="D20" s="2"/>
      <c r="E20" s="2"/>
      <c r="F20" s="2"/>
      <c r="G20" s="2"/>
    </row>
    <row r="21" spans="1:7" x14ac:dyDescent="0.15">
      <c r="A21" s="5"/>
      <c r="B21" s="31"/>
      <c r="C21" s="31"/>
      <c r="D21" s="31"/>
      <c r="E21" s="31"/>
      <c r="F21" s="31"/>
      <c r="G21" s="31"/>
    </row>
    <row r="22" spans="1:7" s="7" customFormat="1" x14ac:dyDescent="0.15"/>
    <row r="23" spans="1:7" s="7" customFormat="1" x14ac:dyDescent="0.15"/>
    <row r="24" spans="1:7" x14ac:dyDescent="0.15">
      <c r="A24" s="7"/>
      <c r="B24" s="7"/>
      <c r="C24" s="7"/>
      <c r="D24" s="7"/>
      <c r="E24" s="7"/>
      <c r="F24" s="7"/>
      <c r="G24" s="7"/>
    </row>
  </sheetData>
  <mergeCells count="3">
    <mergeCell ref="A1:G1"/>
    <mergeCell ref="A7:G7"/>
    <mergeCell ref="A9:G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79998168889431442"/>
  </sheetPr>
  <dimension ref="A1:G21"/>
  <sheetViews>
    <sheetView workbookViewId="0">
      <selection activeCell="A20" sqref="A20:G21"/>
    </sheetView>
  </sheetViews>
  <sheetFormatPr defaultColWidth="9.140625" defaultRowHeight="10.5" x14ac:dyDescent="0.15"/>
  <cols>
    <col min="1" max="1" width="45" style="6" customWidth="1"/>
    <col min="2" max="7" width="6.85546875" style="6" bestFit="1" customWidth="1"/>
    <col min="8" max="16384" width="9.140625" style="6"/>
  </cols>
  <sheetData>
    <row r="1" spans="1:7" ht="16.5" customHeight="1" x14ac:dyDescent="0.25">
      <c r="A1" s="141" t="s">
        <v>29</v>
      </c>
      <c r="B1" s="141"/>
      <c r="C1" s="141"/>
      <c r="D1" s="141"/>
      <c r="E1" s="141"/>
      <c r="F1" s="141"/>
      <c r="G1" s="140"/>
    </row>
    <row r="2" spans="1:7" x14ac:dyDescent="0.15">
      <c r="A2" s="16"/>
      <c r="B2" s="16">
        <v>2025</v>
      </c>
      <c r="C2" s="16">
        <v>2026</v>
      </c>
      <c r="D2" s="16">
        <v>2027</v>
      </c>
      <c r="E2" s="16">
        <v>2028</v>
      </c>
      <c r="F2" s="16">
        <v>2029</v>
      </c>
      <c r="G2" s="16">
        <v>2030</v>
      </c>
    </row>
    <row r="3" spans="1:7" x14ac:dyDescent="0.15">
      <c r="A3" s="17" t="s">
        <v>84</v>
      </c>
      <c r="B3" s="25">
        <v>977.72900000000004</v>
      </c>
      <c r="C3" s="25">
        <v>973.12900000000002</v>
      </c>
      <c r="D3" s="25">
        <v>973.12900000000002</v>
      </c>
      <c r="E3" s="25">
        <v>973.12900000000002</v>
      </c>
      <c r="F3" s="25">
        <v>973.12900000000002</v>
      </c>
      <c r="G3" s="25">
        <v>973.12900000000002</v>
      </c>
    </row>
    <row r="4" spans="1:7" ht="11.25" x14ac:dyDescent="0.15">
      <c r="A4" s="19" t="s">
        <v>85</v>
      </c>
      <c r="B4" s="26">
        <v>21.704999999999927</v>
      </c>
      <c r="C4" s="26">
        <v>26.079999999999927</v>
      </c>
      <c r="D4" s="26">
        <v>21.480000000000018</v>
      </c>
      <c r="E4" s="26">
        <v>21.480000000000018</v>
      </c>
      <c r="F4" s="26">
        <v>21.480000000000018</v>
      </c>
      <c r="G4" s="26">
        <v>21.480000000000018</v>
      </c>
    </row>
    <row r="5" spans="1:7" ht="11.25" x14ac:dyDescent="0.15">
      <c r="A5" s="22" t="s">
        <v>86</v>
      </c>
      <c r="B5" s="27">
        <v>999.43399999999997</v>
      </c>
      <c r="C5" s="27">
        <v>999.20899999999995</v>
      </c>
      <c r="D5" s="27">
        <v>994.60900000000004</v>
      </c>
      <c r="E5" s="27">
        <v>994.60900000000004</v>
      </c>
      <c r="F5" s="27">
        <v>994.60900000000004</v>
      </c>
      <c r="G5" s="27">
        <v>994.60900000000004</v>
      </c>
    </row>
    <row r="6" spans="1:7" x14ac:dyDescent="0.15">
      <c r="A6" s="17"/>
      <c r="B6" s="18"/>
      <c r="C6" s="18"/>
      <c r="D6" s="18"/>
      <c r="E6" s="18"/>
      <c r="F6" s="18"/>
      <c r="G6" s="18"/>
    </row>
    <row r="7" spans="1:7" ht="30.6" customHeight="1" x14ac:dyDescent="0.25">
      <c r="A7" s="145" t="s">
        <v>22</v>
      </c>
      <c r="B7" s="146"/>
      <c r="C7" s="146"/>
      <c r="D7" s="146"/>
      <c r="E7" s="146"/>
      <c r="F7" s="146"/>
      <c r="G7" s="138"/>
    </row>
    <row r="8" spans="1:7" x14ac:dyDescent="0.15">
      <c r="A8" s="17"/>
      <c r="B8" s="18"/>
      <c r="C8" s="18"/>
      <c r="D8" s="18"/>
      <c r="E8" s="18"/>
      <c r="F8" s="18"/>
      <c r="G8" s="18"/>
    </row>
    <row r="9" spans="1:7" ht="15" customHeight="1" x14ac:dyDescent="0.25">
      <c r="A9" s="142" t="s">
        <v>87</v>
      </c>
      <c r="B9" s="143"/>
      <c r="C9" s="143"/>
      <c r="D9" s="143"/>
      <c r="E9" s="143"/>
      <c r="F9" s="143"/>
      <c r="G9" s="144"/>
    </row>
    <row r="10" spans="1:7" x14ac:dyDescent="0.15">
      <c r="A10" s="35" t="s">
        <v>24</v>
      </c>
      <c r="B10" s="24"/>
      <c r="C10" s="36"/>
      <c r="D10" s="36"/>
      <c r="E10" s="36"/>
      <c r="F10" s="36"/>
      <c r="G10" s="36"/>
    </row>
    <row r="11" spans="1:7" x14ac:dyDescent="0.15">
      <c r="A11" s="37" t="s">
        <v>88</v>
      </c>
      <c r="B11" s="24">
        <v>47.988999999999997</v>
      </c>
      <c r="C11" s="24">
        <v>47.764000000000003</v>
      </c>
      <c r="D11" s="24">
        <v>47.764000000000003</v>
      </c>
      <c r="E11" s="24">
        <v>47.764000000000003</v>
      </c>
      <c r="F11" s="24">
        <v>47.764000000000003</v>
      </c>
      <c r="G11" s="24">
        <v>47.764000000000003</v>
      </c>
    </row>
    <row r="12" spans="1:7" x14ac:dyDescent="0.15">
      <c r="A12" s="37"/>
      <c r="B12" s="24"/>
      <c r="C12" s="24"/>
      <c r="D12" s="24"/>
      <c r="E12" s="24"/>
      <c r="F12" s="24"/>
      <c r="G12" s="24"/>
    </row>
    <row r="13" spans="1:7" x14ac:dyDescent="0.15">
      <c r="A13" s="81" t="s">
        <v>97</v>
      </c>
      <c r="B13" s="24">
        <v>-26.283999999999999</v>
      </c>
      <c r="C13" s="24">
        <v>-26.283999999999999</v>
      </c>
      <c r="D13" s="24">
        <v>-26.283999999999999</v>
      </c>
      <c r="E13" s="24">
        <v>-26.283999999999999</v>
      </c>
      <c r="F13" s="24">
        <v>-26.283999999999999</v>
      </c>
      <c r="G13" s="24">
        <v>-26.283999999999999</v>
      </c>
    </row>
    <row r="14" spans="1:7" ht="31.5" x14ac:dyDescent="0.15">
      <c r="A14" s="128" t="s">
        <v>147</v>
      </c>
      <c r="B14" s="24"/>
      <c r="C14" s="24"/>
      <c r="D14" s="24"/>
      <c r="E14" s="24"/>
      <c r="F14" s="24"/>
      <c r="G14" s="24"/>
    </row>
    <row r="15" spans="1:7" x14ac:dyDescent="0.15">
      <c r="A15" s="81"/>
      <c r="B15" s="24"/>
      <c r="C15" s="24"/>
      <c r="D15" s="24"/>
      <c r="E15" s="24"/>
      <c r="F15" s="24"/>
      <c r="G15" s="24"/>
    </row>
    <row r="16" spans="1:7" x14ac:dyDescent="0.15">
      <c r="A16" s="110" t="s">
        <v>25</v>
      </c>
      <c r="B16" s="24"/>
      <c r="C16" s="24"/>
      <c r="D16" s="24"/>
      <c r="E16" s="24"/>
      <c r="F16" s="24"/>
      <c r="G16" s="24"/>
    </row>
    <row r="17" spans="1:7" x14ac:dyDescent="0.15">
      <c r="A17" s="81" t="s">
        <v>89</v>
      </c>
      <c r="B17" s="24"/>
      <c r="C17" s="24">
        <v>4.5999999999999996</v>
      </c>
      <c r="D17" s="24"/>
      <c r="E17" s="24"/>
      <c r="F17" s="24"/>
      <c r="G17" s="24"/>
    </row>
    <row r="18" spans="1:7" ht="55.5" customHeight="1" x14ac:dyDescent="0.15">
      <c r="A18" s="131" t="s">
        <v>172</v>
      </c>
      <c r="B18" s="24"/>
      <c r="C18" s="24"/>
      <c r="D18" s="24"/>
      <c r="E18" s="24"/>
      <c r="F18" s="24"/>
      <c r="G18" s="24"/>
    </row>
    <row r="19" spans="1:7" x14ac:dyDescent="0.15">
      <c r="A19" s="20"/>
      <c r="B19" s="21"/>
      <c r="C19" s="21"/>
      <c r="D19" s="21"/>
      <c r="E19" s="21"/>
      <c r="F19" s="21"/>
      <c r="G19" s="21"/>
    </row>
    <row r="20" spans="1:7" x14ac:dyDescent="0.15">
      <c r="A20" s="4"/>
      <c r="B20" s="2"/>
      <c r="C20" s="2"/>
      <c r="D20" s="2"/>
      <c r="E20" s="2"/>
      <c r="F20" s="2"/>
      <c r="G20" s="2"/>
    </row>
    <row r="21" spans="1:7" x14ac:dyDescent="0.15">
      <c r="A21" s="5"/>
      <c r="B21" s="31"/>
      <c r="C21" s="31"/>
      <c r="D21" s="31"/>
      <c r="E21" s="31"/>
      <c r="F21" s="31"/>
      <c r="G21" s="31"/>
    </row>
  </sheetData>
  <mergeCells count="3">
    <mergeCell ref="A1:G1"/>
    <mergeCell ref="A7:G7"/>
    <mergeCell ref="A9:G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79998168889431442"/>
  </sheetPr>
  <dimension ref="A1:G21"/>
  <sheetViews>
    <sheetView workbookViewId="0">
      <selection activeCell="L14" sqref="L14"/>
    </sheetView>
  </sheetViews>
  <sheetFormatPr defaultColWidth="9.140625" defaultRowHeight="10.5" x14ac:dyDescent="0.15"/>
  <cols>
    <col min="1" max="1" width="52" style="1" customWidth="1"/>
    <col min="2" max="6" width="9.140625" style="1" customWidth="1"/>
    <col min="7" max="7" width="9.140625" style="6" customWidth="1"/>
    <col min="8" max="10" width="8.42578125" style="1" bestFit="1" customWidth="1"/>
    <col min="11" max="16384" width="9.140625" style="1"/>
  </cols>
  <sheetData>
    <row r="1" spans="1:7" ht="15.75" customHeight="1" x14ac:dyDescent="0.25">
      <c r="A1" s="141" t="s">
        <v>27</v>
      </c>
      <c r="B1" s="141"/>
      <c r="C1" s="141"/>
      <c r="D1" s="141"/>
      <c r="E1" s="141"/>
      <c r="F1" s="141"/>
      <c r="G1" s="140"/>
    </row>
    <row r="2" spans="1:7" x14ac:dyDescent="0.15">
      <c r="A2" s="16"/>
      <c r="B2" s="16">
        <v>2025</v>
      </c>
      <c r="C2" s="16">
        <v>2026</v>
      </c>
      <c r="D2" s="16">
        <v>2027</v>
      </c>
      <c r="E2" s="16">
        <v>2028</v>
      </c>
      <c r="F2" s="16">
        <v>2029</v>
      </c>
      <c r="G2" s="16">
        <v>2030</v>
      </c>
    </row>
    <row r="3" spans="1:7" x14ac:dyDescent="0.15">
      <c r="A3" s="17" t="s">
        <v>84</v>
      </c>
      <c r="B3" s="25">
        <v>937.00699999999995</v>
      </c>
      <c r="C3" s="25">
        <v>934.40700000000004</v>
      </c>
      <c r="D3" s="25">
        <v>934.40700000000004</v>
      </c>
      <c r="E3" s="25">
        <v>934.40700000000004</v>
      </c>
      <c r="F3" s="25">
        <v>934.40700000000004</v>
      </c>
      <c r="G3" s="25">
        <v>934.40700000000004</v>
      </c>
    </row>
    <row r="4" spans="1:7" ht="11.25" x14ac:dyDescent="0.15">
      <c r="A4" s="19" t="s">
        <v>85</v>
      </c>
      <c r="B4" s="26">
        <v>213.745</v>
      </c>
      <c r="C4" s="26">
        <v>66.783000000000015</v>
      </c>
      <c r="D4" s="26">
        <v>64.182999999999993</v>
      </c>
      <c r="E4" s="26">
        <v>64.182999999999993</v>
      </c>
      <c r="F4" s="26">
        <v>64.182999999999993</v>
      </c>
      <c r="G4" s="26">
        <v>64.182999999999993</v>
      </c>
    </row>
    <row r="5" spans="1:7" ht="11.25" x14ac:dyDescent="0.15">
      <c r="A5" s="22" t="s">
        <v>86</v>
      </c>
      <c r="B5" s="27">
        <v>1150.752</v>
      </c>
      <c r="C5" s="27">
        <v>1001.19</v>
      </c>
      <c r="D5" s="27">
        <v>998.59</v>
      </c>
      <c r="E5" s="27">
        <v>998.59</v>
      </c>
      <c r="F5" s="27">
        <v>998.59</v>
      </c>
      <c r="G5" s="27">
        <v>998.59</v>
      </c>
    </row>
    <row r="6" spans="1:7" x14ac:dyDescent="0.15">
      <c r="A6" s="17"/>
      <c r="B6" s="18"/>
      <c r="C6" s="18"/>
      <c r="D6" s="18"/>
      <c r="E6" s="18"/>
      <c r="F6" s="18"/>
      <c r="G6" s="18"/>
    </row>
    <row r="7" spans="1:7" ht="87.6" customHeight="1" x14ac:dyDescent="0.25">
      <c r="A7" s="161" t="s">
        <v>50</v>
      </c>
      <c r="B7" s="162"/>
      <c r="C7" s="162"/>
      <c r="D7" s="162"/>
      <c r="E7" s="162"/>
      <c r="F7" s="162"/>
      <c r="G7" s="138"/>
    </row>
    <row r="8" spans="1:7" ht="15" customHeight="1" x14ac:dyDescent="0.15">
      <c r="A8" s="17"/>
      <c r="B8" s="18"/>
      <c r="C8" s="18"/>
      <c r="D8" s="18"/>
      <c r="E8" s="18"/>
      <c r="F8" s="18"/>
      <c r="G8" s="18"/>
    </row>
    <row r="9" spans="1:7" s="6" customFormat="1" ht="15" customHeight="1" x14ac:dyDescent="0.25">
      <c r="A9" s="142" t="s">
        <v>87</v>
      </c>
      <c r="B9" s="143"/>
      <c r="C9" s="143"/>
      <c r="D9" s="143"/>
      <c r="E9" s="143"/>
      <c r="F9" s="143"/>
      <c r="G9" s="144"/>
    </row>
    <row r="10" spans="1:7" s="6" customFormat="1" ht="15" x14ac:dyDescent="0.25">
      <c r="A10" s="35" t="s">
        <v>24</v>
      </c>
      <c r="B10" s="24"/>
      <c r="C10" s="34"/>
      <c r="D10" s="34"/>
      <c r="E10" s="34"/>
      <c r="F10" s="34"/>
      <c r="G10" s="34"/>
    </row>
    <row r="11" spans="1:7" s="6" customFormat="1" x14ac:dyDescent="0.15">
      <c r="A11" s="37" t="s">
        <v>88</v>
      </c>
      <c r="B11" s="24">
        <v>42.406999999999996</v>
      </c>
      <c r="C11" s="24">
        <v>42.289000000000001</v>
      </c>
      <c r="D11" s="24">
        <v>42.289000000000001</v>
      </c>
      <c r="E11" s="24">
        <v>42.289000000000001</v>
      </c>
      <c r="F11" s="24">
        <v>42.289000000000001</v>
      </c>
      <c r="G11" s="24">
        <v>42.289000000000001</v>
      </c>
    </row>
    <row r="12" spans="1:7" s="6" customFormat="1" x14ac:dyDescent="0.15">
      <c r="A12" s="37"/>
      <c r="B12" s="24"/>
      <c r="C12" s="24"/>
      <c r="D12" s="24"/>
      <c r="E12" s="24"/>
      <c r="F12" s="24"/>
      <c r="G12" s="24"/>
    </row>
    <row r="13" spans="1:7" s="6" customFormat="1" x14ac:dyDescent="0.15">
      <c r="A13" s="81" t="s">
        <v>97</v>
      </c>
      <c r="B13" s="24">
        <v>171.33799999999999</v>
      </c>
      <c r="C13" s="24">
        <v>21.893999999999998</v>
      </c>
      <c r="D13" s="24">
        <v>21.893999999999998</v>
      </c>
      <c r="E13" s="24">
        <v>21.893999999999998</v>
      </c>
      <c r="F13" s="24">
        <v>21.893999999999998</v>
      </c>
      <c r="G13" s="24">
        <v>21.893999999999998</v>
      </c>
    </row>
    <row r="14" spans="1:7" s="6" customFormat="1" ht="180" customHeight="1" x14ac:dyDescent="0.15">
      <c r="A14" s="129" t="s">
        <v>148</v>
      </c>
      <c r="B14" s="24"/>
      <c r="C14" s="24"/>
      <c r="D14" s="24"/>
      <c r="E14" s="24"/>
      <c r="F14" s="24"/>
      <c r="G14" s="24"/>
    </row>
    <row r="15" spans="1:7" s="6" customFormat="1" x14ac:dyDescent="0.15">
      <c r="A15" s="123"/>
      <c r="B15" s="24"/>
      <c r="C15" s="24"/>
      <c r="D15" s="24"/>
      <c r="E15" s="24"/>
      <c r="F15" s="24"/>
      <c r="G15" s="24"/>
    </row>
    <row r="16" spans="1:7" s="6" customFormat="1" x14ac:dyDescent="0.15">
      <c r="A16" s="14" t="s">
        <v>25</v>
      </c>
      <c r="B16" s="24"/>
      <c r="C16" s="24"/>
      <c r="D16" s="24"/>
      <c r="E16" s="24"/>
      <c r="F16" s="24"/>
      <c r="G16" s="24"/>
    </row>
    <row r="17" spans="1:7" s="6" customFormat="1" x14ac:dyDescent="0.15">
      <c r="A17" s="37" t="s">
        <v>89</v>
      </c>
      <c r="B17" s="24"/>
      <c r="C17" s="24">
        <v>2.6</v>
      </c>
      <c r="D17" s="24"/>
      <c r="E17" s="24"/>
      <c r="F17" s="24"/>
      <c r="G17" s="24"/>
    </row>
    <row r="18" spans="1:7" s="6" customFormat="1" ht="52.5" x14ac:dyDescent="0.15">
      <c r="A18" s="131" t="s">
        <v>173</v>
      </c>
      <c r="B18" s="24"/>
      <c r="C18" s="24"/>
      <c r="D18" s="24"/>
      <c r="E18" s="24"/>
      <c r="F18" s="24"/>
      <c r="G18" s="24"/>
    </row>
    <row r="19" spans="1:7" x14ac:dyDescent="0.15">
      <c r="A19" s="20"/>
      <c r="B19" s="21"/>
      <c r="C19" s="21"/>
      <c r="D19" s="21"/>
      <c r="E19" s="21"/>
      <c r="F19" s="21"/>
      <c r="G19" s="21"/>
    </row>
    <row r="20" spans="1:7" x14ac:dyDescent="0.15">
      <c r="A20" s="4"/>
      <c r="B20" s="2"/>
      <c r="C20" s="2"/>
      <c r="D20" s="2"/>
      <c r="E20" s="2"/>
      <c r="F20" s="2"/>
      <c r="G20" s="2"/>
    </row>
    <row r="21" spans="1:7" x14ac:dyDescent="0.15">
      <c r="A21" s="5"/>
      <c r="B21" s="31"/>
      <c r="C21" s="31"/>
      <c r="D21" s="31"/>
      <c r="E21" s="31"/>
      <c r="F21" s="31"/>
      <c r="G21" s="31"/>
    </row>
  </sheetData>
  <mergeCells count="3">
    <mergeCell ref="A1:G1"/>
    <mergeCell ref="A7:G7"/>
    <mergeCell ref="A9:G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H26"/>
  <sheetViews>
    <sheetView zoomScaleNormal="100" workbookViewId="0">
      <selection activeCell="E22" sqref="E22"/>
    </sheetView>
  </sheetViews>
  <sheetFormatPr defaultColWidth="9.140625" defaultRowHeight="10.5" x14ac:dyDescent="0.15"/>
  <cols>
    <col min="1" max="1" width="49.5703125" style="6" customWidth="1"/>
    <col min="2" max="6" width="8" style="6" customWidth="1"/>
    <col min="7" max="7" width="7.85546875" style="6" bestFit="1" customWidth="1"/>
    <col min="8" max="16384" width="9.140625" style="6"/>
  </cols>
  <sheetData>
    <row r="1" spans="1:8" ht="24" customHeight="1" x14ac:dyDescent="0.25">
      <c r="A1" s="141" t="s">
        <v>17</v>
      </c>
      <c r="B1" s="141"/>
      <c r="C1" s="141"/>
      <c r="D1" s="141"/>
      <c r="E1" s="141"/>
      <c r="F1" s="141"/>
      <c r="G1" s="140"/>
    </row>
    <row r="2" spans="1:8" x14ac:dyDescent="0.15">
      <c r="A2" s="16"/>
      <c r="B2" s="16">
        <v>2025</v>
      </c>
      <c r="C2" s="16">
        <v>2026</v>
      </c>
      <c r="D2" s="16">
        <v>2027</v>
      </c>
      <c r="E2" s="16">
        <v>2028</v>
      </c>
      <c r="F2" s="16">
        <v>2029</v>
      </c>
      <c r="G2" s="16">
        <v>2030</v>
      </c>
    </row>
    <row r="3" spans="1:8" ht="17.100000000000001" customHeight="1" x14ac:dyDescent="0.15">
      <c r="A3" s="17" t="s">
        <v>84</v>
      </c>
      <c r="B3" s="25">
        <v>4470.2190000000001</v>
      </c>
      <c r="C3" s="25">
        <v>4596.2470000000003</v>
      </c>
      <c r="D3" s="25">
        <v>4596.2470000000003</v>
      </c>
      <c r="E3" s="25">
        <v>4596.2470000000003</v>
      </c>
      <c r="F3" s="25">
        <v>4596.2470000000003</v>
      </c>
      <c r="G3" s="25">
        <v>4596.2470000000003</v>
      </c>
    </row>
    <row r="4" spans="1:8" ht="17.100000000000001" customHeight="1" x14ac:dyDescent="0.15">
      <c r="A4" s="19" t="s">
        <v>85</v>
      </c>
      <c r="B4" s="26">
        <v>223.11800000000039</v>
      </c>
      <c r="C4" s="26">
        <v>242.90899999999965</v>
      </c>
      <c r="D4" s="26">
        <v>221.90899999999965</v>
      </c>
      <c r="E4" s="26">
        <v>221.90899999999965</v>
      </c>
      <c r="F4" s="26">
        <v>221.90899999999965</v>
      </c>
      <c r="G4" s="26">
        <v>221.90899999999965</v>
      </c>
    </row>
    <row r="5" spans="1:8" ht="17.100000000000001" customHeight="1" x14ac:dyDescent="0.15">
      <c r="A5" s="22" t="s">
        <v>86</v>
      </c>
      <c r="B5" s="27">
        <v>4693.3370000000004</v>
      </c>
      <c r="C5" s="27">
        <v>4839.1559999999999</v>
      </c>
      <c r="D5" s="27">
        <v>4818.1559999999999</v>
      </c>
      <c r="E5" s="27">
        <v>4818.1559999999999</v>
      </c>
      <c r="F5" s="27">
        <v>4818.1559999999999</v>
      </c>
      <c r="G5" s="27">
        <v>4818.1559999999999</v>
      </c>
    </row>
    <row r="6" spans="1:8" x14ac:dyDescent="0.15">
      <c r="A6" s="17"/>
      <c r="B6" s="18"/>
      <c r="C6" s="18"/>
      <c r="D6" s="18"/>
      <c r="E6" s="18"/>
      <c r="F6" s="18"/>
      <c r="G6" s="18"/>
    </row>
    <row r="7" spans="1:8" ht="62.25" customHeight="1" x14ac:dyDescent="0.25">
      <c r="A7" s="145" t="s">
        <v>62</v>
      </c>
      <c r="B7" s="146"/>
      <c r="C7" s="146"/>
      <c r="D7" s="146"/>
      <c r="E7" s="146"/>
      <c r="F7" s="146"/>
      <c r="G7" s="138"/>
    </row>
    <row r="8" spans="1:8" ht="16.5" customHeight="1" x14ac:dyDescent="0.15">
      <c r="A8" s="17"/>
      <c r="B8" s="18"/>
      <c r="C8" s="18"/>
      <c r="D8" s="18"/>
      <c r="E8" s="18"/>
      <c r="F8" s="18"/>
      <c r="G8" s="18"/>
    </row>
    <row r="9" spans="1:8" ht="13.5" customHeight="1" x14ac:dyDescent="0.25">
      <c r="A9" s="142" t="s">
        <v>87</v>
      </c>
      <c r="B9" s="143"/>
      <c r="C9" s="143"/>
      <c r="D9" s="143"/>
      <c r="E9" s="143"/>
      <c r="F9" s="143"/>
      <c r="G9" s="144"/>
    </row>
    <row r="10" spans="1:8" ht="13.5" customHeight="1" x14ac:dyDescent="0.15">
      <c r="A10" s="35" t="s">
        <v>24</v>
      </c>
      <c r="B10" s="64"/>
      <c r="C10" s="64"/>
      <c r="D10" s="64"/>
      <c r="E10" s="64"/>
      <c r="F10" s="64"/>
      <c r="G10" s="77"/>
    </row>
    <row r="11" spans="1:8" ht="13.5" customHeight="1" x14ac:dyDescent="0.15">
      <c r="A11" s="37" t="s">
        <v>88</v>
      </c>
      <c r="B11" s="36">
        <v>223.11799999999999</v>
      </c>
      <c r="C11" s="36">
        <v>229.40899999999999</v>
      </c>
      <c r="D11" s="36">
        <v>229.40899999999999</v>
      </c>
      <c r="E11" s="36">
        <v>229.40899999999999</v>
      </c>
      <c r="F11" s="36">
        <v>229.40899999999999</v>
      </c>
      <c r="G11" s="36">
        <v>229.40899999999999</v>
      </c>
    </row>
    <row r="12" spans="1:8" ht="13.5" customHeight="1" x14ac:dyDescent="0.15">
      <c r="A12" s="37"/>
      <c r="B12" s="36"/>
      <c r="C12" s="36"/>
      <c r="D12" s="36"/>
      <c r="E12" s="36"/>
      <c r="F12" s="36"/>
      <c r="G12" s="36"/>
    </row>
    <row r="13" spans="1:8" ht="13.5" customHeight="1" x14ac:dyDescent="0.15">
      <c r="A13" s="14" t="s">
        <v>25</v>
      </c>
      <c r="B13" s="36"/>
      <c r="C13" s="36"/>
      <c r="D13" s="36"/>
      <c r="E13" s="36"/>
      <c r="F13" s="36"/>
      <c r="G13" s="36"/>
    </row>
    <row r="14" spans="1:8" ht="13.5" customHeight="1" x14ac:dyDescent="0.15">
      <c r="A14" s="37" t="s">
        <v>89</v>
      </c>
      <c r="B14" s="36"/>
      <c r="C14" s="36">
        <v>21</v>
      </c>
      <c r="D14" s="36"/>
      <c r="E14" s="36"/>
      <c r="F14" s="36"/>
      <c r="G14" s="36"/>
    </row>
    <row r="15" spans="1:8" ht="52.5" x14ac:dyDescent="0.15">
      <c r="A15" s="131" t="s">
        <v>164</v>
      </c>
      <c r="B15" s="36"/>
      <c r="C15" s="36"/>
      <c r="D15" s="36"/>
      <c r="E15" s="36"/>
      <c r="F15" s="36"/>
      <c r="G15" s="36"/>
      <c r="H15" s="124"/>
    </row>
    <row r="16" spans="1:8" ht="13.5" customHeight="1" x14ac:dyDescent="0.15">
      <c r="A16" s="37"/>
      <c r="B16" s="36"/>
      <c r="C16" s="36"/>
      <c r="D16" s="36"/>
      <c r="E16" s="36"/>
      <c r="F16" s="36"/>
      <c r="G16" s="36"/>
    </row>
    <row r="17" spans="1:8" ht="13.5" customHeight="1" x14ac:dyDescent="0.15">
      <c r="A17" s="37" t="s">
        <v>70</v>
      </c>
      <c r="B17" s="36"/>
      <c r="C17" s="36"/>
      <c r="D17" s="36"/>
      <c r="E17" s="36"/>
      <c r="F17" s="36"/>
      <c r="G17" s="36"/>
    </row>
    <row r="18" spans="1:8" ht="13.5" customHeight="1" x14ac:dyDescent="0.15">
      <c r="A18" s="32" t="s">
        <v>90</v>
      </c>
      <c r="B18" s="36"/>
      <c r="C18" s="36">
        <v>-7.5</v>
      </c>
      <c r="D18" s="36">
        <v>-7.5</v>
      </c>
      <c r="E18" s="36">
        <v>-7.5</v>
      </c>
      <c r="F18" s="36">
        <v>-7.5</v>
      </c>
      <c r="G18" s="36">
        <v>-7.5</v>
      </c>
      <c r="H18" s="107"/>
    </row>
    <row r="19" spans="1:8" x14ac:dyDescent="0.15">
      <c r="A19" s="44"/>
      <c r="B19" s="23"/>
      <c r="C19" s="23"/>
      <c r="D19" s="23"/>
      <c r="E19" s="23"/>
      <c r="F19" s="23"/>
      <c r="G19" s="23"/>
    </row>
    <row r="20" spans="1:8" x14ac:dyDescent="0.15">
      <c r="A20" s="4"/>
      <c r="B20" s="2"/>
      <c r="C20" s="2"/>
      <c r="D20" s="2"/>
      <c r="E20" s="2"/>
      <c r="F20" s="2"/>
      <c r="G20" s="2"/>
    </row>
    <row r="21" spans="1:8" x14ac:dyDescent="0.15">
      <c r="A21" s="5"/>
      <c r="B21" s="9"/>
      <c r="C21" s="9"/>
      <c r="D21" s="9"/>
      <c r="E21" s="9"/>
      <c r="F21" s="9"/>
      <c r="G21" s="9"/>
    </row>
    <row r="22" spans="1:8" x14ac:dyDescent="0.15">
      <c r="B22" s="2"/>
      <c r="C22" s="2"/>
      <c r="D22" s="2"/>
      <c r="E22" s="2"/>
      <c r="F22" s="2"/>
      <c r="G22" s="2"/>
    </row>
    <row r="23" spans="1:8" ht="14.85" customHeight="1" x14ac:dyDescent="0.15">
      <c r="A23" s="56"/>
    </row>
    <row r="24" spans="1:8" s="8" customFormat="1" x14ac:dyDescent="0.15">
      <c r="A24" s="6"/>
      <c r="B24" s="6"/>
      <c r="C24" s="6"/>
      <c r="D24" s="6"/>
      <c r="E24" s="6"/>
      <c r="F24" s="6"/>
      <c r="G24" s="6"/>
    </row>
    <row r="26" spans="1:8" x14ac:dyDescent="0.15">
      <c r="C26" s="2"/>
      <c r="D26" s="2"/>
      <c r="E26" s="2"/>
      <c r="F26" s="2"/>
      <c r="G26" s="2"/>
    </row>
  </sheetData>
  <mergeCells count="3">
    <mergeCell ref="A1:G1"/>
    <mergeCell ref="A9:G9"/>
    <mergeCell ref="A7:G7"/>
  </mergeCells>
  <phoneticPr fontId="48"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79998168889431442"/>
  </sheetPr>
  <dimension ref="A1:G21"/>
  <sheetViews>
    <sheetView workbookViewId="0">
      <selection activeCell="O18" sqref="O18"/>
    </sheetView>
  </sheetViews>
  <sheetFormatPr defaultColWidth="9.140625" defaultRowHeight="10.5" x14ac:dyDescent="0.15"/>
  <cols>
    <col min="1" max="1" width="45.5703125" style="6" customWidth="1"/>
    <col min="2" max="7" width="6.85546875" style="6" bestFit="1" customWidth="1"/>
    <col min="8" max="16384" width="9.140625" style="6"/>
  </cols>
  <sheetData>
    <row r="1" spans="1:7" ht="14.1" customHeight="1" x14ac:dyDescent="0.25">
      <c r="A1" s="141" t="s">
        <v>44</v>
      </c>
      <c r="B1" s="141"/>
      <c r="C1" s="141"/>
      <c r="D1" s="141"/>
      <c r="E1" s="141"/>
      <c r="F1" s="141"/>
      <c r="G1" s="140"/>
    </row>
    <row r="2" spans="1:7" x14ac:dyDescent="0.15">
      <c r="A2" s="16"/>
      <c r="B2" s="16">
        <v>2025</v>
      </c>
      <c r="C2" s="16">
        <v>2026</v>
      </c>
      <c r="D2" s="16">
        <v>2027</v>
      </c>
      <c r="E2" s="16">
        <v>2028</v>
      </c>
      <c r="F2" s="16">
        <v>2029</v>
      </c>
      <c r="G2" s="16">
        <v>2030</v>
      </c>
    </row>
    <row r="3" spans="1:7" ht="14.1" customHeight="1" x14ac:dyDescent="0.15">
      <c r="A3" s="17" t="s">
        <v>84</v>
      </c>
      <c r="B3" s="25">
        <v>134.77199999999999</v>
      </c>
      <c r="C3" s="25">
        <v>134.072</v>
      </c>
      <c r="D3" s="25">
        <v>134.072</v>
      </c>
      <c r="E3" s="25">
        <v>134.072</v>
      </c>
      <c r="F3" s="25">
        <v>134.072</v>
      </c>
      <c r="G3" s="25">
        <v>134.072</v>
      </c>
    </row>
    <row r="4" spans="1:7" ht="14.1" customHeight="1" x14ac:dyDescent="0.15">
      <c r="A4" s="19" t="s">
        <v>85</v>
      </c>
      <c r="B4" s="26">
        <v>4.3329999999999984</v>
      </c>
      <c r="C4" s="26">
        <v>4.9989999999999952</v>
      </c>
      <c r="D4" s="26">
        <v>4.2990000000000066</v>
      </c>
      <c r="E4" s="26">
        <v>4.2990000000000066</v>
      </c>
      <c r="F4" s="26">
        <v>4.2990000000000066</v>
      </c>
      <c r="G4" s="26">
        <v>4.2990000000000066</v>
      </c>
    </row>
    <row r="5" spans="1:7" ht="14.1" customHeight="1" x14ac:dyDescent="0.15">
      <c r="A5" s="22" t="s">
        <v>86</v>
      </c>
      <c r="B5" s="27">
        <v>139.10499999999999</v>
      </c>
      <c r="C5" s="27">
        <v>139.071</v>
      </c>
      <c r="D5" s="27">
        <v>138.37100000000001</v>
      </c>
      <c r="E5" s="27">
        <v>138.37100000000001</v>
      </c>
      <c r="F5" s="27">
        <v>138.37100000000001</v>
      </c>
      <c r="G5" s="27">
        <v>138.37100000000001</v>
      </c>
    </row>
    <row r="6" spans="1:7" ht="14.25" customHeight="1" x14ac:dyDescent="0.15">
      <c r="A6" s="17"/>
      <c r="B6" s="18"/>
      <c r="C6" s="18"/>
      <c r="D6" s="18"/>
      <c r="E6" s="18"/>
      <c r="F6" s="18"/>
      <c r="G6" s="18"/>
    </row>
    <row r="7" spans="1:7" ht="76.5" customHeight="1" x14ac:dyDescent="0.25">
      <c r="A7" s="145" t="s">
        <v>162</v>
      </c>
      <c r="B7" s="146"/>
      <c r="C7" s="146"/>
      <c r="D7" s="146"/>
      <c r="E7" s="146"/>
      <c r="F7" s="146"/>
      <c r="G7" s="138"/>
    </row>
    <row r="8" spans="1:7" x14ac:dyDescent="0.15">
      <c r="A8" s="45"/>
      <c r="B8" s="46"/>
      <c r="C8" s="46"/>
      <c r="D8" s="46"/>
      <c r="E8" s="46"/>
      <c r="F8" s="46"/>
      <c r="G8" s="85"/>
    </row>
    <row r="9" spans="1:7" ht="15" customHeight="1" x14ac:dyDescent="0.25">
      <c r="A9" s="142" t="s">
        <v>87</v>
      </c>
      <c r="B9" s="143"/>
      <c r="C9" s="143"/>
      <c r="D9" s="143"/>
      <c r="E9" s="143"/>
      <c r="F9" s="143"/>
      <c r="G9" s="144"/>
    </row>
    <row r="10" spans="1:7" x14ac:dyDescent="0.15">
      <c r="A10" s="35" t="s">
        <v>24</v>
      </c>
      <c r="B10" s="24"/>
      <c r="C10" s="36"/>
      <c r="D10" s="36"/>
      <c r="E10" s="36"/>
      <c r="F10" s="36"/>
      <c r="G10" s="36"/>
    </row>
    <row r="11" spans="1:7" x14ac:dyDescent="0.15">
      <c r="A11" s="37" t="s">
        <v>88</v>
      </c>
      <c r="B11" s="24">
        <v>6.6150000000000002</v>
      </c>
      <c r="C11" s="24">
        <v>6.5810000000000004</v>
      </c>
      <c r="D11" s="24">
        <v>6.5810000000000004</v>
      </c>
      <c r="E11" s="24">
        <v>6.5810000000000004</v>
      </c>
      <c r="F11" s="24">
        <v>6.5810000000000004</v>
      </c>
      <c r="G11" s="24">
        <v>6.5810000000000004</v>
      </c>
    </row>
    <row r="12" spans="1:7" x14ac:dyDescent="0.15">
      <c r="A12" s="37"/>
      <c r="B12" s="24"/>
      <c r="C12" s="24"/>
      <c r="D12" s="24"/>
      <c r="E12" s="24"/>
      <c r="F12" s="24"/>
      <c r="G12" s="24"/>
    </row>
    <row r="13" spans="1:7" x14ac:dyDescent="0.15">
      <c r="A13" s="81" t="s">
        <v>97</v>
      </c>
      <c r="B13" s="24">
        <v>-2.282</v>
      </c>
      <c r="C13" s="24">
        <v>-2.282</v>
      </c>
      <c r="D13" s="24">
        <v>-2.282</v>
      </c>
      <c r="E13" s="24">
        <v>-2.282</v>
      </c>
      <c r="F13" s="24">
        <v>-2.282</v>
      </c>
      <c r="G13" s="24">
        <v>-2.282</v>
      </c>
    </row>
    <row r="14" spans="1:7" ht="31.5" x14ac:dyDescent="0.15">
      <c r="A14" s="128" t="s">
        <v>134</v>
      </c>
      <c r="B14" s="24"/>
      <c r="C14" s="24"/>
      <c r="D14" s="24"/>
      <c r="E14" s="24"/>
      <c r="F14" s="24"/>
      <c r="G14" s="24"/>
    </row>
    <row r="15" spans="1:7" x14ac:dyDescent="0.15">
      <c r="A15" s="37"/>
      <c r="B15" s="24"/>
      <c r="C15" s="24"/>
      <c r="D15" s="24"/>
      <c r="E15" s="24"/>
      <c r="F15" s="24"/>
      <c r="G15" s="24"/>
    </row>
    <row r="16" spans="1:7" x14ac:dyDescent="0.15">
      <c r="A16" s="14" t="s">
        <v>25</v>
      </c>
      <c r="B16" s="24"/>
      <c r="C16" s="24"/>
      <c r="D16" s="24"/>
      <c r="E16" s="24"/>
      <c r="F16" s="24"/>
      <c r="G16" s="24"/>
    </row>
    <row r="17" spans="1:7" x14ac:dyDescent="0.15">
      <c r="A17" s="37" t="s">
        <v>89</v>
      </c>
      <c r="B17" s="24"/>
      <c r="C17" s="24">
        <v>0.7</v>
      </c>
      <c r="D17" s="24"/>
      <c r="E17" s="24"/>
      <c r="F17" s="24"/>
      <c r="G17" s="24"/>
    </row>
    <row r="18" spans="1:7" ht="54" customHeight="1" x14ac:dyDescent="0.15">
      <c r="A18" s="131" t="s">
        <v>174</v>
      </c>
      <c r="B18" s="24"/>
      <c r="C18" s="24"/>
      <c r="D18" s="24"/>
      <c r="E18" s="24"/>
      <c r="F18" s="24"/>
      <c r="G18" s="24"/>
    </row>
    <row r="19" spans="1:7" x14ac:dyDescent="0.15">
      <c r="A19" s="53"/>
      <c r="B19" s="23"/>
      <c r="C19" s="23"/>
      <c r="D19" s="23"/>
      <c r="E19" s="23"/>
      <c r="F19" s="23"/>
      <c r="G19" s="23"/>
    </row>
    <row r="20" spans="1:7" x14ac:dyDescent="0.15">
      <c r="A20" s="4"/>
      <c r="B20" s="2"/>
      <c r="C20" s="2"/>
      <c r="D20" s="2"/>
      <c r="E20" s="2"/>
      <c r="F20" s="2"/>
      <c r="G20" s="2"/>
    </row>
    <row r="21" spans="1:7" x14ac:dyDescent="0.15">
      <c r="A21" s="5"/>
      <c r="B21" s="31"/>
      <c r="C21" s="31"/>
      <c r="D21" s="31"/>
      <c r="E21" s="31"/>
      <c r="F21" s="31"/>
      <c r="G21" s="31"/>
    </row>
  </sheetData>
  <mergeCells count="3">
    <mergeCell ref="A1:G1"/>
    <mergeCell ref="A7:G7"/>
    <mergeCell ref="A9:G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79998168889431442"/>
  </sheetPr>
  <dimension ref="A1:H21"/>
  <sheetViews>
    <sheetView workbookViewId="0">
      <selection activeCell="A20" sqref="A20:G21"/>
    </sheetView>
  </sheetViews>
  <sheetFormatPr defaultColWidth="9.140625" defaultRowHeight="11.25" customHeight="1" x14ac:dyDescent="0.15"/>
  <cols>
    <col min="1" max="1" width="48.5703125" style="6" customWidth="1"/>
    <col min="2" max="7" width="7.85546875" style="6" bestFit="1" customWidth="1"/>
    <col min="8" max="16384" width="9.140625" style="6"/>
  </cols>
  <sheetData>
    <row r="1" spans="1:7" ht="21.75" customHeight="1" x14ac:dyDescent="0.25">
      <c r="A1" s="141" t="s">
        <v>28</v>
      </c>
      <c r="B1" s="141"/>
      <c r="C1" s="141"/>
      <c r="D1" s="141"/>
      <c r="E1" s="141"/>
      <c r="F1" s="141"/>
      <c r="G1" s="140"/>
    </row>
    <row r="2" spans="1:7" ht="11.25" customHeight="1" x14ac:dyDescent="0.15">
      <c r="A2" s="16"/>
      <c r="B2" s="16">
        <v>2025</v>
      </c>
      <c r="C2" s="16">
        <v>2026</v>
      </c>
      <c r="D2" s="16">
        <v>2027</v>
      </c>
      <c r="E2" s="16">
        <v>2028</v>
      </c>
      <c r="F2" s="16">
        <v>2029</v>
      </c>
      <c r="G2" s="16">
        <v>2030</v>
      </c>
    </row>
    <row r="3" spans="1:7" ht="11.25" customHeight="1" x14ac:dyDescent="0.15">
      <c r="A3" s="17" t="s">
        <v>84</v>
      </c>
      <c r="B3" s="25">
        <v>1868.4590000000001</v>
      </c>
      <c r="C3" s="25">
        <v>1958.145</v>
      </c>
      <c r="D3" s="25">
        <v>1988.029</v>
      </c>
      <c r="E3" s="25">
        <v>1984.739</v>
      </c>
      <c r="F3" s="25">
        <v>1999.739</v>
      </c>
      <c r="G3" s="25">
        <v>1999.739</v>
      </c>
    </row>
    <row r="4" spans="1:7" ht="11.25" customHeight="1" x14ac:dyDescent="0.15">
      <c r="A4" s="19" t="s">
        <v>85</v>
      </c>
      <c r="B4" s="26">
        <v>8.9109999999998308</v>
      </c>
      <c r="C4" s="26">
        <v>13.179000000000087</v>
      </c>
      <c r="D4" s="26">
        <v>44.601000000000113</v>
      </c>
      <c r="E4" s="26">
        <v>74.44399999999996</v>
      </c>
      <c r="F4" s="26">
        <v>92.858000000000175</v>
      </c>
      <c r="G4" s="26">
        <v>88.157999999999902</v>
      </c>
    </row>
    <row r="5" spans="1:7" ht="11.25" customHeight="1" x14ac:dyDescent="0.15">
      <c r="A5" s="22" t="s">
        <v>86</v>
      </c>
      <c r="B5" s="27">
        <v>1877.37</v>
      </c>
      <c r="C5" s="27">
        <v>1971.3240000000001</v>
      </c>
      <c r="D5" s="27">
        <v>2032.63</v>
      </c>
      <c r="E5" s="27">
        <v>2059.183</v>
      </c>
      <c r="F5" s="27">
        <v>2092.5970000000002</v>
      </c>
      <c r="G5" s="27">
        <v>2087.8969999999999</v>
      </c>
    </row>
    <row r="6" spans="1:7" ht="10.5" x14ac:dyDescent="0.15">
      <c r="A6" s="17"/>
      <c r="B6" s="18"/>
      <c r="C6" s="18"/>
      <c r="D6" s="18"/>
      <c r="E6" s="18"/>
      <c r="F6" s="18"/>
      <c r="G6" s="18"/>
    </row>
    <row r="7" spans="1:7" ht="43.5" customHeight="1" x14ac:dyDescent="0.25">
      <c r="A7" s="145" t="s">
        <v>54</v>
      </c>
      <c r="B7" s="146"/>
      <c r="C7" s="146"/>
      <c r="D7" s="146"/>
      <c r="E7" s="146"/>
      <c r="F7" s="146"/>
      <c r="G7" s="138"/>
    </row>
    <row r="8" spans="1:7" ht="12.75" customHeight="1" x14ac:dyDescent="0.15">
      <c r="A8" s="17"/>
      <c r="B8" s="18"/>
      <c r="C8" s="18"/>
      <c r="D8" s="18"/>
      <c r="E8" s="18"/>
      <c r="F8" s="18"/>
      <c r="G8" s="18"/>
    </row>
    <row r="9" spans="1:7" ht="11.25" customHeight="1" x14ac:dyDescent="0.25">
      <c r="A9" s="142" t="s">
        <v>87</v>
      </c>
      <c r="B9" s="143"/>
      <c r="C9" s="143"/>
      <c r="D9" s="143"/>
      <c r="E9" s="143"/>
      <c r="F9" s="143"/>
      <c r="G9" s="144"/>
    </row>
    <row r="10" spans="1:7" ht="11.25" customHeight="1" x14ac:dyDescent="0.15">
      <c r="A10" s="35" t="s">
        <v>24</v>
      </c>
      <c r="B10" s="24"/>
      <c r="C10" s="51"/>
      <c r="D10" s="51"/>
      <c r="E10" s="51"/>
      <c r="F10" s="51"/>
      <c r="G10" s="84"/>
    </row>
    <row r="11" spans="1:7" ht="11.25" customHeight="1" x14ac:dyDescent="0.15">
      <c r="A11" s="37" t="s">
        <v>88</v>
      </c>
      <c r="B11" s="24">
        <v>88.911000000000001</v>
      </c>
      <c r="C11" s="24">
        <v>93.179000000000002</v>
      </c>
      <c r="D11" s="24">
        <v>94.600999999999999</v>
      </c>
      <c r="E11" s="24">
        <v>94.444000000000003</v>
      </c>
      <c r="F11" s="24">
        <v>95.158000000000001</v>
      </c>
      <c r="G11" s="24">
        <v>95.158000000000001</v>
      </c>
    </row>
    <row r="12" spans="1:7" ht="11.25" customHeight="1" x14ac:dyDescent="0.15">
      <c r="A12" s="37"/>
      <c r="B12" s="24"/>
      <c r="C12" s="24"/>
      <c r="D12" s="24"/>
      <c r="E12" s="24"/>
      <c r="F12" s="24"/>
      <c r="G12" s="24"/>
    </row>
    <row r="13" spans="1:7" ht="11.25" customHeight="1" x14ac:dyDescent="0.15">
      <c r="A13" s="81" t="s">
        <v>97</v>
      </c>
      <c r="B13" s="24">
        <v>-80</v>
      </c>
      <c r="C13" s="24">
        <v>-80</v>
      </c>
      <c r="D13" s="24">
        <v>-50</v>
      </c>
      <c r="E13" s="24">
        <v>-20</v>
      </c>
      <c r="F13" s="24">
        <v>0</v>
      </c>
      <c r="G13" s="24">
        <v>0</v>
      </c>
    </row>
    <row r="14" spans="1:7" ht="116.45" customHeight="1" x14ac:dyDescent="0.15">
      <c r="A14" s="128" t="s">
        <v>135</v>
      </c>
      <c r="B14" s="24"/>
      <c r="C14" s="24"/>
      <c r="D14" s="24"/>
      <c r="E14" s="24"/>
      <c r="F14" s="24"/>
      <c r="G14" s="24"/>
    </row>
    <row r="15" spans="1:7" ht="11.25" customHeight="1" x14ac:dyDescent="0.15">
      <c r="A15" s="37"/>
      <c r="B15" s="24"/>
      <c r="C15" s="24"/>
      <c r="D15" s="24"/>
      <c r="E15" s="24"/>
      <c r="F15" s="24"/>
      <c r="G15" s="24"/>
    </row>
    <row r="16" spans="1:7" ht="11.25" customHeight="1" x14ac:dyDescent="0.15">
      <c r="A16" s="14" t="s">
        <v>25</v>
      </c>
      <c r="B16" s="24"/>
      <c r="C16" s="24"/>
      <c r="D16" s="24"/>
      <c r="E16" s="24"/>
      <c r="F16" s="24"/>
      <c r="G16" s="24"/>
    </row>
    <row r="17" spans="1:8" ht="11.25" customHeight="1" x14ac:dyDescent="0.15">
      <c r="A17" s="37" t="s">
        <v>70</v>
      </c>
      <c r="B17" s="24"/>
      <c r="C17" s="24"/>
      <c r="D17" s="24"/>
      <c r="E17" s="24"/>
      <c r="F17" s="24"/>
      <c r="G17" s="24"/>
    </row>
    <row r="18" spans="1:8" ht="10.5" x14ac:dyDescent="0.15">
      <c r="A18" s="129" t="s">
        <v>156</v>
      </c>
      <c r="B18" s="24"/>
      <c r="C18" s="24"/>
      <c r="D18" s="24"/>
      <c r="E18" s="24"/>
      <c r="F18" s="24">
        <v>-2.2999999999999998</v>
      </c>
      <c r="G18" s="24">
        <v>-7</v>
      </c>
      <c r="H18" s="107"/>
    </row>
    <row r="19" spans="1:8" ht="11.25" customHeight="1" x14ac:dyDescent="0.15">
      <c r="A19" s="44"/>
      <c r="B19" s="23"/>
      <c r="C19" s="23"/>
      <c r="D19" s="23"/>
      <c r="E19" s="23"/>
      <c r="F19" s="23"/>
      <c r="G19" s="23"/>
    </row>
    <row r="20" spans="1:8" ht="11.25" customHeight="1" x14ac:dyDescent="0.15">
      <c r="A20" s="4"/>
      <c r="B20" s="2"/>
      <c r="C20" s="2"/>
      <c r="D20" s="2"/>
      <c r="E20" s="2"/>
      <c r="F20" s="2"/>
      <c r="G20" s="2"/>
    </row>
    <row r="21" spans="1:8" ht="11.25" customHeight="1" x14ac:dyDescent="0.15">
      <c r="A21" s="5"/>
      <c r="B21" s="31"/>
      <c r="C21" s="31"/>
      <c r="D21" s="31"/>
      <c r="E21" s="31"/>
      <c r="F21" s="31"/>
      <c r="G21" s="31"/>
    </row>
  </sheetData>
  <mergeCells count="3">
    <mergeCell ref="A1:G1"/>
    <mergeCell ref="A7:G7"/>
    <mergeCell ref="A9:G9"/>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FB0EC-EBBD-4470-B006-FACDBB7B6CFE}">
  <sheetPr>
    <tabColor theme="5" tint="0.79998168889431442"/>
  </sheetPr>
  <dimension ref="A1:H28"/>
  <sheetViews>
    <sheetView workbookViewId="0">
      <selection activeCell="M17" sqref="M17"/>
    </sheetView>
  </sheetViews>
  <sheetFormatPr defaultColWidth="9.140625" defaultRowHeight="10.5" x14ac:dyDescent="0.15"/>
  <cols>
    <col min="1" max="1" width="43.28515625" style="6" customWidth="1"/>
    <col min="2" max="2" width="9.42578125" style="6" customWidth="1"/>
    <col min="3" max="4" width="9.28515625" style="6" bestFit="1" customWidth="1"/>
    <col min="5" max="6" width="9.85546875" style="6" bestFit="1" customWidth="1"/>
    <col min="7" max="7" width="10.85546875" style="6" bestFit="1" customWidth="1"/>
    <col min="8" max="9" width="9.85546875" style="6" bestFit="1" customWidth="1"/>
    <col min="10" max="11" width="9.28515625" style="6" bestFit="1" customWidth="1"/>
    <col min="12" max="16384" width="9.140625" style="6"/>
  </cols>
  <sheetData>
    <row r="1" spans="1:7" x14ac:dyDescent="0.15">
      <c r="A1" s="141" t="s">
        <v>78</v>
      </c>
      <c r="B1" s="141"/>
      <c r="C1" s="141"/>
      <c r="D1" s="141"/>
      <c r="E1" s="141"/>
      <c r="F1" s="141"/>
      <c r="G1" s="141"/>
    </row>
    <row r="2" spans="1:7" x14ac:dyDescent="0.15">
      <c r="A2" s="16"/>
      <c r="B2" s="16">
        <v>2025</v>
      </c>
      <c r="C2" s="16">
        <v>2026</v>
      </c>
      <c r="D2" s="16">
        <v>2027</v>
      </c>
      <c r="E2" s="16">
        <v>2028</v>
      </c>
      <c r="F2" s="16">
        <v>2029</v>
      </c>
      <c r="G2" s="16">
        <v>2030</v>
      </c>
    </row>
    <row r="3" spans="1:7" x14ac:dyDescent="0.15">
      <c r="A3" s="17" t="s">
        <v>84</v>
      </c>
      <c r="B3" s="90">
        <v>232.82599999999999</v>
      </c>
      <c r="C3" s="90">
        <v>514.87199999999996</v>
      </c>
      <c r="D3" s="90">
        <v>397.79</v>
      </c>
      <c r="E3" s="90">
        <v>0</v>
      </c>
      <c r="F3" s="90">
        <v>0</v>
      </c>
      <c r="G3" s="90">
        <v>0</v>
      </c>
    </row>
    <row r="4" spans="1:7" ht="11.25" x14ac:dyDescent="0.15">
      <c r="A4" s="19" t="s">
        <v>85</v>
      </c>
      <c r="B4" s="91">
        <v>0.48199999999999932</v>
      </c>
      <c r="C4" s="91">
        <v>-272.20799999999997</v>
      </c>
      <c r="D4" s="91">
        <v>7.2690000000000055</v>
      </c>
      <c r="E4" s="91">
        <v>180</v>
      </c>
      <c r="F4" s="91">
        <v>0</v>
      </c>
      <c r="G4" s="91">
        <v>0</v>
      </c>
    </row>
    <row r="5" spans="1:7" ht="11.25" x14ac:dyDescent="0.15">
      <c r="A5" s="22" t="s">
        <v>86</v>
      </c>
      <c r="B5" s="27">
        <v>233.30799999999999</v>
      </c>
      <c r="C5" s="27">
        <v>242.66399999999999</v>
      </c>
      <c r="D5" s="27">
        <v>405.05900000000003</v>
      </c>
      <c r="E5" s="27">
        <v>180</v>
      </c>
      <c r="F5" s="27">
        <v>0</v>
      </c>
      <c r="G5" s="27">
        <v>0</v>
      </c>
    </row>
    <row r="6" spans="1:7" x14ac:dyDescent="0.15">
      <c r="A6" s="15"/>
      <c r="B6" s="15"/>
      <c r="C6" s="15"/>
      <c r="D6" s="15"/>
      <c r="E6" s="18"/>
      <c r="F6" s="18"/>
      <c r="G6" s="18"/>
    </row>
    <row r="7" spans="1:7" x14ac:dyDescent="0.15">
      <c r="A7" s="163" t="s">
        <v>79</v>
      </c>
      <c r="B7" s="164"/>
      <c r="C7" s="164"/>
      <c r="D7" s="164"/>
      <c r="E7" s="164"/>
      <c r="F7" s="164"/>
      <c r="G7" s="164"/>
    </row>
    <row r="8" spans="1:7" x14ac:dyDescent="0.15">
      <c r="A8" s="146" t="s">
        <v>80</v>
      </c>
      <c r="B8" s="165"/>
      <c r="C8" s="165"/>
      <c r="D8" s="165"/>
      <c r="E8" s="165"/>
      <c r="F8" s="165"/>
      <c r="G8" s="165"/>
    </row>
    <row r="9" spans="1:7" x14ac:dyDescent="0.15">
      <c r="A9" s="79"/>
      <c r="B9" s="15"/>
      <c r="C9" s="15"/>
      <c r="D9" s="15"/>
      <c r="E9" s="18"/>
      <c r="F9" s="18"/>
      <c r="G9" s="18"/>
    </row>
    <row r="10" spans="1:7" x14ac:dyDescent="0.15">
      <c r="A10" s="142" t="s">
        <v>87</v>
      </c>
      <c r="B10" s="143"/>
      <c r="C10" s="143"/>
      <c r="D10" s="143"/>
      <c r="E10" s="143"/>
      <c r="F10" s="143"/>
      <c r="G10" s="166"/>
    </row>
    <row r="11" spans="1:7" x14ac:dyDescent="0.15">
      <c r="A11" s="35" t="s">
        <v>24</v>
      </c>
      <c r="B11" s="24"/>
      <c r="C11" s="111"/>
      <c r="D11" s="111"/>
      <c r="E11" s="111"/>
      <c r="F11" s="111"/>
      <c r="G11" s="111"/>
    </row>
    <row r="12" spans="1:7" x14ac:dyDescent="0.15">
      <c r="A12" s="37" t="s">
        <v>88</v>
      </c>
      <c r="B12" s="24">
        <v>10.981999999999999</v>
      </c>
      <c r="C12" s="24">
        <v>24.286999999999999</v>
      </c>
      <c r="D12" s="24">
        <v>18.763999999999999</v>
      </c>
      <c r="E12" s="24"/>
      <c r="F12" s="24"/>
      <c r="G12" s="24"/>
    </row>
    <row r="13" spans="1:7" x14ac:dyDescent="0.15">
      <c r="A13" s="112"/>
      <c r="B13" s="24"/>
      <c r="C13" s="24"/>
      <c r="D13" s="24"/>
      <c r="E13" s="24"/>
      <c r="F13" s="24"/>
      <c r="G13" s="24"/>
    </row>
    <row r="14" spans="1:7" x14ac:dyDescent="0.15">
      <c r="A14" s="14" t="s">
        <v>25</v>
      </c>
      <c r="B14" s="24"/>
      <c r="C14" s="24"/>
      <c r="D14" s="24"/>
      <c r="E14" s="24"/>
      <c r="F14" s="24"/>
      <c r="G14" s="24"/>
    </row>
    <row r="15" spans="1:7" x14ac:dyDescent="0.15">
      <c r="A15" s="37" t="s">
        <v>98</v>
      </c>
      <c r="B15" s="24">
        <v>-10.5</v>
      </c>
      <c r="C15" s="24">
        <v>-11</v>
      </c>
      <c r="D15" s="24">
        <v>-11</v>
      </c>
      <c r="E15" s="24"/>
      <c r="F15" s="24"/>
      <c r="G15" s="24"/>
    </row>
    <row r="16" spans="1:7" ht="157.5" x14ac:dyDescent="0.15">
      <c r="A16" s="118" t="s">
        <v>127</v>
      </c>
      <c r="B16" s="24"/>
      <c r="C16" s="24"/>
      <c r="D16" s="24"/>
      <c r="E16" s="24"/>
      <c r="F16" s="24"/>
      <c r="G16" s="24"/>
    </row>
    <row r="17" spans="1:8" x14ac:dyDescent="0.15">
      <c r="A17" s="37"/>
      <c r="B17" s="24"/>
      <c r="C17" s="24"/>
      <c r="D17" s="24"/>
      <c r="E17" s="24"/>
      <c r="F17" s="24"/>
      <c r="G17" s="24"/>
    </row>
    <row r="18" spans="1:8" x14ac:dyDescent="0.15">
      <c r="A18" s="37" t="s">
        <v>76</v>
      </c>
      <c r="B18" s="24"/>
      <c r="C18" s="24">
        <v>-105</v>
      </c>
      <c r="D18" s="24"/>
      <c r="E18" s="24"/>
      <c r="F18" s="24"/>
      <c r="G18" s="24"/>
    </row>
    <row r="19" spans="1:8" ht="52.5" x14ac:dyDescent="0.15">
      <c r="A19" s="118" t="s">
        <v>124</v>
      </c>
      <c r="B19" s="24"/>
      <c r="C19" s="24"/>
      <c r="D19" s="24"/>
      <c r="E19" s="24"/>
      <c r="F19" s="24"/>
      <c r="G19" s="24"/>
    </row>
    <row r="20" spans="1:8" x14ac:dyDescent="0.15">
      <c r="A20" s="37"/>
      <c r="B20" s="24"/>
      <c r="C20" s="24"/>
      <c r="D20" s="24"/>
      <c r="E20" s="24"/>
      <c r="F20" s="24"/>
      <c r="G20" s="24"/>
    </row>
    <row r="21" spans="1:8" x14ac:dyDescent="0.15">
      <c r="A21" s="37" t="s">
        <v>99</v>
      </c>
      <c r="B21" s="24"/>
      <c r="C21" s="24">
        <v>-180</v>
      </c>
      <c r="D21" s="24"/>
      <c r="E21" s="24">
        <v>-180</v>
      </c>
      <c r="F21" s="24"/>
      <c r="G21" s="24"/>
    </row>
    <row r="22" spans="1:8" ht="31.5" x14ac:dyDescent="0.15">
      <c r="A22" s="118" t="s">
        <v>126</v>
      </c>
      <c r="B22" s="24"/>
      <c r="C22" s="24"/>
      <c r="D22" s="24"/>
      <c r="E22" s="24"/>
      <c r="F22" s="24"/>
      <c r="G22" s="24"/>
    </row>
    <row r="23" spans="1:8" x14ac:dyDescent="0.15">
      <c r="A23" s="118"/>
      <c r="B23" s="24"/>
      <c r="C23" s="24"/>
      <c r="D23" s="24"/>
      <c r="E23" s="24"/>
      <c r="F23" s="24"/>
      <c r="G23" s="24"/>
    </row>
    <row r="24" spans="1:8" x14ac:dyDescent="0.15">
      <c r="A24" s="126" t="s">
        <v>70</v>
      </c>
      <c r="B24" s="24"/>
      <c r="C24" s="24"/>
      <c r="D24" s="24"/>
      <c r="E24" s="24"/>
      <c r="F24" s="24"/>
      <c r="G24" s="24"/>
    </row>
    <row r="25" spans="1:8" x14ac:dyDescent="0.15">
      <c r="A25" s="32" t="s">
        <v>157</v>
      </c>
      <c r="B25" s="24"/>
      <c r="C25" s="24">
        <v>-0.495</v>
      </c>
      <c r="D25" s="24">
        <v>-0.495</v>
      </c>
      <c r="E25" s="24"/>
      <c r="F25" s="24"/>
      <c r="G25" s="24"/>
      <c r="H25" s="107"/>
    </row>
    <row r="26" spans="1:8" x14ac:dyDescent="0.15">
      <c r="A26" s="95"/>
      <c r="B26" s="21"/>
      <c r="C26" s="21"/>
      <c r="D26" s="21"/>
      <c r="E26" s="21"/>
      <c r="F26" s="21"/>
      <c r="G26" s="21"/>
    </row>
    <row r="27" spans="1:8" x14ac:dyDescent="0.15">
      <c r="A27" s="4"/>
      <c r="B27" s="2"/>
      <c r="C27" s="2"/>
      <c r="D27" s="2"/>
      <c r="E27" s="2"/>
      <c r="F27" s="2"/>
      <c r="G27" s="2"/>
    </row>
    <row r="28" spans="1:8" x14ac:dyDescent="0.15">
      <c r="A28" s="5"/>
      <c r="B28" s="31"/>
      <c r="C28" s="31"/>
      <c r="D28" s="31"/>
      <c r="E28" s="31"/>
      <c r="F28" s="31"/>
      <c r="G28" s="31"/>
    </row>
  </sheetData>
  <mergeCells count="4">
    <mergeCell ref="A1:G1"/>
    <mergeCell ref="A7:G7"/>
    <mergeCell ref="A8:G8"/>
    <mergeCell ref="A10:G10"/>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79998168889431442"/>
  </sheetPr>
  <dimension ref="A1:G45"/>
  <sheetViews>
    <sheetView workbookViewId="0">
      <selection activeCell="B28" sqref="B28:C28"/>
    </sheetView>
  </sheetViews>
  <sheetFormatPr defaultColWidth="9.140625" defaultRowHeight="10.5" x14ac:dyDescent="0.15"/>
  <cols>
    <col min="1" max="1" width="40" style="6" customWidth="1"/>
    <col min="2" max="2" width="19.140625" style="6" customWidth="1"/>
    <col min="3" max="3" width="9.140625" style="6" customWidth="1"/>
    <col min="4" max="6" width="9.140625" style="6" bestFit="1" customWidth="1"/>
    <col min="7" max="7" width="10.7109375" style="6" bestFit="1" customWidth="1"/>
    <col min="8" max="16384" width="9.140625" style="6"/>
  </cols>
  <sheetData>
    <row r="1" spans="1:7" ht="15.75" customHeight="1" x14ac:dyDescent="0.15">
      <c r="A1" s="141" t="s">
        <v>42</v>
      </c>
      <c r="B1" s="141"/>
      <c r="C1" s="141"/>
      <c r="D1" s="141"/>
      <c r="E1" s="141"/>
      <c r="F1" s="141"/>
      <c r="G1" s="167"/>
    </row>
    <row r="2" spans="1:7" x14ac:dyDescent="0.15">
      <c r="A2" s="16"/>
      <c r="B2" s="16">
        <v>2025</v>
      </c>
      <c r="C2" s="16">
        <v>2026</v>
      </c>
      <c r="D2" s="16">
        <v>2027</v>
      </c>
      <c r="E2" s="16">
        <v>2028</v>
      </c>
      <c r="F2" s="16">
        <v>2029</v>
      </c>
      <c r="G2" s="16">
        <v>2030</v>
      </c>
    </row>
    <row r="3" spans="1:7" x14ac:dyDescent="0.15">
      <c r="A3" s="17" t="s">
        <v>84</v>
      </c>
      <c r="B3" s="25">
        <v>2889.5369999999998</v>
      </c>
      <c r="C3" s="25">
        <v>5866.5140000000001</v>
      </c>
      <c r="D3" s="25">
        <v>10883.685000000001</v>
      </c>
      <c r="E3" s="25">
        <v>14465.775</v>
      </c>
      <c r="F3" s="25">
        <v>18692.723999999998</v>
      </c>
      <c r="G3" s="25">
        <v>18692.723999999998</v>
      </c>
    </row>
    <row r="4" spans="1:7" x14ac:dyDescent="0.15">
      <c r="A4" s="19" t="s">
        <v>122</v>
      </c>
      <c r="B4" s="92"/>
      <c r="C4" s="92"/>
      <c r="D4" s="92">
        <v>-315</v>
      </c>
      <c r="E4" s="92">
        <v>-315</v>
      </c>
      <c r="F4" s="92">
        <v>-315</v>
      </c>
      <c r="G4" s="92">
        <v>-315</v>
      </c>
    </row>
    <row r="5" spans="1:7" ht="11.25" x14ac:dyDescent="0.15">
      <c r="A5" s="19" t="s">
        <v>85</v>
      </c>
      <c r="B5" s="26">
        <v>-2877.4679999999998</v>
      </c>
      <c r="C5" s="26">
        <v>-2731.4320000000002</v>
      </c>
      <c r="D5" s="26">
        <v>-2610.130000000001</v>
      </c>
      <c r="E5" s="26">
        <v>-2648.128999999999</v>
      </c>
      <c r="F5" s="26">
        <v>-2806.2299999999977</v>
      </c>
      <c r="G5" s="26">
        <v>1585.6810000000005</v>
      </c>
    </row>
    <row r="6" spans="1:7" s="8" customFormat="1" x14ac:dyDescent="0.15">
      <c r="A6" s="93" t="s">
        <v>107</v>
      </c>
      <c r="B6" s="119">
        <v>-2877.4679999999998</v>
      </c>
      <c r="C6" s="119">
        <v>-2731.4320000000002</v>
      </c>
      <c r="D6" s="119">
        <v>-2925.130000000001</v>
      </c>
      <c r="E6" s="119">
        <v>-2963.128999999999</v>
      </c>
      <c r="F6" s="119">
        <v>-3121.2299999999977</v>
      </c>
      <c r="G6" s="119">
        <v>1270.6810000000005</v>
      </c>
    </row>
    <row r="7" spans="1:7" ht="11.25" x14ac:dyDescent="0.15">
      <c r="A7" s="22" t="s">
        <v>77</v>
      </c>
      <c r="B7" s="27">
        <v>12.069000000000001</v>
      </c>
      <c r="C7" s="27">
        <v>3135.0819999999999</v>
      </c>
      <c r="D7" s="27">
        <v>7958.5550000000003</v>
      </c>
      <c r="E7" s="27">
        <v>11502.646000000001</v>
      </c>
      <c r="F7" s="27">
        <v>15571.494000000001</v>
      </c>
      <c r="G7" s="27">
        <v>19963.404999999999</v>
      </c>
    </row>
    <row r="8" spans="1:7" x14ac:dyDescent="0.15">
      <c r="A8" s="17"/>
      <c r="B8" s="18"/>
      <c r="C8" s="18"/>
      <c r="D8" s="18"/>
      <c r="E8" s="18"/>
      <c r="F8" s="18"/>
      <c r="G8" s="18"/>
    </row>
    <row r="9" spans="1:7" ht="29.25" customHeight="1" x14ac:dyDescent="0.15">
      <c r="A9" s="145" t="s">
        <v>60</v>
      </c>
      <c r="B9" s="146"/>
      <c r="C9" s="146"/>
      <c r="D9" s="146"/>
      <c r="E9" s="146"/>
      <c r="F9" s="146"/>
      <c r="G9" s="165"/>
    </row>
    <row r="10" spans="1:7" x14ac:dyDescent="0.15">
      <c r="A10" s="17"/>
      <c r="B10" s="18"/>
      <c r="C10" s="18"/>
      <c r="D10" s="18"/>
      <c r="E10" s="18"/>
      <c r="F10" s="18"/>
      <c r="G10" s="18"/>
    </row>
    <row r="11" spans="1:7" x14ac:dyDescent="0.15">
      <c r="A11" s="142" t="s">
        <v>123</v>
      </c>
      <c r="B11" s="143"/>
      <c r="C11" s="143"/>
      <c r="D11" s="143"/>
      <c r="E11" s="143"/>
      <c r="F11" s="143"/>
      <c r="G11" s="166"/>
    </row>
    <row r="12" spans="1:7" x14ac:dyDescent="0.15">
      <c r="A12" s="28" t="s">
        <v>25</v>
      </c>
      <c r="B12" s="113"/>
      <c r="C12" s="113"/>
      <c r="D12" s="113"/>
      <c r="E12" s="113"/>
      <c r="F12" s="113"/>
      <c r="G12" s="113"/>
    </row>
    <row r="13" spans="1:7" x14ac:dyDescent="0.15">
      <c r="A13" s="70" t="s">
        <v>106</v>
      </c>
      <c r="B13" s="24"/>
      <c r="C13" s="24"/>
      <c r="D13" s="24">
        <v>-315</v>
      </c>
      <c r="E13" s="24">
        <v>-315</v>
      </c>
      <c r="F13" s="24">
        <v>-315</v>
      </c>
      <c r="G13" s="24">
        <v>-315</v>
      </c>
    </row>
    <row r="14" spans="1:7" ht="126" x14ac:dyDescent="0.15">
      <c r="A14" s="117" t="s">
        <v>121</v>
      </c>
      <c r="B14" s="94"/>
      <c r="C14" s="94"/>
      <c r="D14" s="68"/>
      <c r="E14" s="68"/>
      <c r="F14" s="68"/>
      <c r="G14" s="68"/>
    </row>
    <row r="15" spans="1:7" x14ac:dyDescent="0.15">
      <c r="A15" s="93"/>
      <c r="B15" s="94"/>
      <c r="C15" s="94"/>
      <c r="D15" s="18"/>
      <c r="E15" s="18"/>
      <c r="F15" s="18"/>
      <c r="G15" s="18"/>
    </row>
    <row r="16" spans="1:7" x14ac:dyDescent="0.15">
      <c r="A16" s="17"/>
      <c r="B16" s="18"/>
      <c r="C16" s="18"/>
      <c r="D16" s="18"/>
      <c r="E16" s="18"/>
      <c r="F16" s="18"/>
      <c r="G16" s="18"/>
    </row>
    <row r="17" spans="1:7" s="8" customFormat="1" ht="10.5" customHeight="1" x14ac:dyDescent="0.15">
      <c r="A17" s="142" t="s">
        <v>87</v>
      </c>
      <c r="B17" s="143"/>
      <c r="C17" s="143"/>
      <c r="D17" s="143"/>
      <c r="E17" s="143"/>
      <c r="F17" s="143"/>
      <c r="G17" s="166"/>
    </row>
    <row r="18" spans="1:7" s="8" customFormat="1" x14ac:dyDescent="0.15">
      <c r="A18" s="35" t="s">
        <v>24</v>
      </c>
      <c r="B18" s="24"/>
      <c r="C18" s="113"/>
      <c r="D18" s="113"/>
      <c r="E18" s="113"/>
      <c r="F18" s="113"/>
      <c r="G18" s="113"/>
    </row>
    <row r="19" spans="1:7" s="8" customFormat="1" x14ac:dyDescent="0.15">
      <c r="A19" s="37" t="s">
        <v>88</v>
      </c>
      <c r="B19" s="24">
        <v>0.78</v>
      </c>
      <c r="C19" s="24">
        <v>23.969000000000001</v>
      </c>
      <c r="D19" s="24">
        <v>130.46299999999999</v>
      </c>
      <c r="E19" s="24">
        <v>176.126</v>
      </c>
      <c r="F19" s="24">
        <v>239.31700000000001</v>
      </c>
      <c r="G19" s="24">
        <v>308.10599999999999</v>
      </c>
    </row>
    <row r="20" spans="1:7" x14ac:dyDescent="0.15">
      <c r="A20" s="115"/>
      <c r="B20" s="24"/>
      <c r="C20" s="24"/>
      <c r="D20" s="24"/>
      <c r="E20" s="24"/>
      <c r="F20" s="24"/>
      <c r="G20" s="24"/>
    </row>
    <row r="21" spans="1:7" ht="10.7" customHeight="1" x14ac:dyDescent="0.15">
      <c r="A21" s="42" t="s">
        <v>71</v>
      </c>
      <c r="B21" s="24">
        <v>-2871.8519999999999</v>
      </c>
      <c r="C21" s="24">
        <v>-2798.817</v>
      </c>
      <c r="D21" s="24">
        <v>-2877.3670000000002</v>
      </c>
      <c r="E21" s="24">
        <v>-2951.1289999999999</v>
      </c>
      <c r="F21" s="24">
        <v>-3161.4209999999998</v>
      </c>
      <c r="G21" s="24">
        <v>-3392.855</v>
      </c>
    </row>
    <row r="22" spans="1:7" ht="42" x14ac:dyDescent="0.15">
      <c r="A22" s="73" t="s">
        <v>102</v>
      </c>
      <c r="B22" s="24"/>
      <c r="C22" s="24"/>
      <c r="D22" s="24"/>
      <c r="E22" s="24"/>
      <c r="F22" s="24"/>
      <c r="G22" s="24"/>
    </row>
    <row r="23" spans="1:7" ht="10.7" customHeight="1" x14ac:dyDescent="0.15">
      <c r="A23" s="42"/>
      <c r="B23" s="24"/>
      <c r="C23" s="24"/>
      <c r="D23" s="24"/>
      <c r="E23" s="24"/>
      <c r="F23" s="24"/>
      <c r="G23" s="24"/>
    </row>
    <row r="24" spans="1:7" x14ac:dyDescent="0.15">
      <c r="A24" s="88" t="s">
        <v>25</v>
      </c>
      <c r="B24" s="24"/>
      <c r="C24" s="24"/>
      <c r="D24" s="24"/>
      <c r="E24" s="24"/>
      <c r="F24" s="24"/>
      <c r="G24" s="24"/>
    </row>
    <row r="25" spans="1:7" x14ac:dyDescent="0.15">
      <c r="A25" s="70" t="s">
        <v>89</v>
      </c>
      <c r="B25" s="24"/>
      <c r="C25" s="24">
        <v>52</v>
      </c>
      <c r="D25" s="24"/>
      <c r="E25" s="24"/>
      <c r="F25" s="24"/>
      <c r="G25" s="24"/>
    </row>
    <row r="26" spans="1:7" ht="126" x14ac:dyDescent="0.15">
      <c r="A26" s="73" t="s">
        <v>137</v>
      </c>
      <c r="B26" s="24"/>
      <c r="C26" s="24"/>
      <c r="D26" s="24"/>
      <c r="E26" s="24"/>
      <c r="F26" s="24"/>
      <c r="G26" s="24"/>
    </row>
    <row r="27" spans="1:7" x14ac:dyDescent="0.15">
      <c r="A27" s="70"/>
      <c r="B27" s="24"/>
      <c r="C27" s="24"/>
      <c r="D27" s="24"/>
      <c r="E27" s="24"/>
      <c r="F27" s="24"/>
      <c r="G27" s="24"/>
    </row>
    <row r="28" spans="1:7" ht="21" x14ac:dyDescent="0.15">
      <c r="A28" s="70" t="s">
        <v>105</v>
      </c>
      <c r="B28" s="24"/>
      <c r="C28" s="24"/>
      <c r="D28" s="24">
        <v>165</v>
      </c>
      <c r="E28" s="24">
        <v>165</v>
      </c>
      <c r="F28" s="24">
        <v>165</v>
      </c>
      <c r="G28" s="24">
        <v>165</v>
      </c>
    </row>
    <row r="29" spans="1:7" ht="105" x14ac:dyDescent="0.15">
      <c r="A29" s="73" t="s">
        <v>163</v>
      </c>
      <c r="B29" s="24"/>
      <c r="C29" s="24"/>
      <c r="D29" s="24"/>
      <c r="E29" s="24"/>
      <c r="F29" s="24"/>
      <c r="G29" s="24"/>
    </row>
    <row r="30" spans="1:7" x14ac:dyDescent="0.15">
      <c r="A30" s="73"/>
      <c r="B30" s="24"/>
      <c r="C30" s="24"/>
      <c r="D30" s="24"/>
      <c r="E30" s="24"/>
      <c r="F30" s="24"/>
      <c r="G30" s="24"/>
    </row>
    <row r="31" spans="1:7" x14ac:dyDescent="0.15">
      <c r="A31" s="42" t="s">
        <v>101</v>
      </c>
      <c r="B31" s="24"/>
      <c r="C31" s="24">
        <v>-2.6</v>
      </c>
      <c r="D31" s="24">
        <f>-5.1-15</f>
        <v>-20.100000000000001</v>
      </c>
      <c r="E31" s="24">
        <f>-10-20</f>
        <v>-30</v>
      </c>
      <c r="F31" s="24">
        <f>-13.3-30</f>
        <v>-43.3</v>
      </c>
      <c r="G31" s="24">
        <v>-9.4730000000000008</v>
      </c>
    </row>
    <row r="32" spans="1:7" ht="52.5" x14ac:dyDescent="0.15">
      <c r="A32" s="129" t="s">
        <v>125</v>
      </c>
      <c r="B32" s="24"/>
      <c r="C32" s="24"/>
      <c r="D32" s="24"/>
      <c r="E32" s="24"/>
      <c r="F32" s="24"/>
      <c r="G32" s="24"/>
    </row>
    <row r="33" spans="1:7" x14ac:dyDescent="0.15">
      <c r="A33" s="88"/>
      <c r="B33" s="24"/>
      <c r="C33" s="24"/>
      <c r="D33" s="24"/>
      <c r="E33" s="24"/>
      <c r="F33" s="24"/>
      <c r="G33" s="24"/>
    </row>
    <row r="34" spans="1:7" x14ac:dyDescent="0.15">
      <c r="A34" s="88" t="s">
        <v>70</v>
      </c>
      <c r="B34" s="24"/>
      <c r="C34" s="24"/>
      <c r="D34" s="24"/>
      <c r="E34" s="24"/>
      <c r="F34" s="24"/>
      <c r="G34" s="24"/>
    </row>
    <row r="35" spans="1:7" x14ac:dyDescent="0.15">
      <c r="A35" s="116" t="s">
        <v>100</v>
      </c>
      <c r="B35" s="24">
        <v>-6.3959999999999999</v>
      </c>
      <c r="C35" s="24">
        <v>-5.984</v>
      </c>
      <c r="D35" s="24">
        <v>-8.1259999999999994</v>
      </c>
      <c r="E35" s="24">
        <v>-8.1259999999999994</v>
      </c>
      <c r="F35" s="24">
        <v>-8.1259999999999994</v>
      </c>
      <c r="G35" s="24">
        <v>-5.8559999999999999</v>
      </c>
    </row>
    <row r="36" spans="1:7" ht="94.5" customHeight="1" x14ac:dyDescent="0.15">
      <c r="A36" s="129" t="s">
        <v>152</v>
      </c>
      <c r="B36" s="24"/>
      <c r="C36" s="24"/>
      <c r="D36" s="24"/>
      <c r="E36" s="24"/>
      <c r="F36" s="24"/>
      <c r="G36" s="24"/>
    </row>
    <row r="37" spans="1:7" ht="12" customHeight="1" x14ac:dyDescent="0.15">
      <c r="A37" s="129"/>
      <c r="B37" s="24"/>
      <c r="C37" s="24"/>
      <c r="D37" s="24"/>
      <c r="E37" s="24"/>
      <c r="F37" s="24"/>
      <c r="G37" s="24"/>
    </row>
    <row r="38" spans="1:7" x14ac:dyDescent="0.15">
      <c r="A38" s="38" t="s">
        <v>156</v>
      </c>
      <c r="B38" s="24"/>
      <c r="C38" s="24"/>
      <c r="D38" s="24"/>
      <c r="E38" s="24"/>
      <c r="F38" s="24">
        <v>2.2999999999999998</v>
      </c>
      <c r="G38" s="24">
        <v>7</v>
      </c>
    </row>
    <row r="39" spans="1:7" ht="11.25" customHeight="1" x14ac:dyDescent="0.15">
      <c r="A39" s="114"/>
      <c r="B39" s="24"/>
      <c r="C39" s="24"/>
      <c r="D39" s="24"/>
      <c r="E39" s="24"/>
      <c r="F39" s="24"/>
      <c r="G39" s="24"/>
    </row>
    <row r="40" spans="1:7" x14ac:dyDescent="0.15">
      <c r="A40" s="42" t="s">
        <v>72</v>
      </c>
      <c r="B40" s="24"/>
      <c r="C40" s="24"/>
      <c r="D40" s="24"/>
      <c r="E40" s="24"/>
      <c r="F40" s="24"/>
      <c r="G40" s="24">
        <v>4513.759</v>
      </c>
    </row>
    <row r="41" spans="1:7" ht="93" customHeight="1" x14ac:dyDescent="0.15">
      <c r="A41" s="128" t="s">
        <v>131</v>
      </c>
      <c r="B41" s="24"/>
      <c r="C41" s="24"/>
      <c r="D41" s="24"/>
      <c r="E41" s="24"/>
      <c r="F41" s="24"/>
      <c r="G41" s="24"/>
    </row>
    <row r="42" spans="1:7" x14ac:dyDescent="0.15">
      <c r="A42" s="20"/>
      <c r="B42" s="21"/>
      <c r="C42" s="21"/>
      <c r="D42" s="21"/>
      <c r="E42" s="21"/>
      <c r="F42" s="21"/>
      <c r="G42" s="21"/>
    </row>
    <row r="43" spans="1:7" x14ac:dyDescent="0.15">
      <c r="A43" s="4"/>
      <c r="B43" s="2"/>
      <c r="C43" s="2"/>
      <c r="D43" s="2"/>
      <c r="E43" s="2"/>
      <c r="F43" s="2"/>
      <c r="G43" s="2"/>
    </row>
    <row r="44" spans="1:7" x14ac:dyDescent="0.15">
      <c r="A44" s="5"/>
      <c r="B44" s="71"/>
      <c r="C44" s="71"/>
      <c r="D44" s="71"/>
      <c r="E44" s="71"/>
      <c r="F44" s="71"/>
      <c r="G44" s="71"/>
    </row>
    <row r="45" spans="1:7" x14ac:dyDescent="0.15">
      <c r="A45" s="5"/>
      <c r="B45" s="71"/>
      <c r="C45" s="71"/>
      <c r="D45" s="71"/>
      <c r="E45" s="71"/>
      <c r="F45" s="71"/>
      <c r="G45" s="71"/>
    </row>
  </sheetData>
  <mergeCells count="4">
    <mergeCell ref="A1:G1"/>
    <mergeCell ref="A9:G9"/>
    <mergeCell ref="A17:G17"/>
    <mergeCell ref="A11:G11"/>
  </mergeCells>
  <phoneticPr fontId="48"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79998168889431442"/>
  </sheetPr>
  <dimension ref="A1:G25"/>
  <sheetViews>
    <sheetView workbookViewId="0">
      <selection activeCell="M16" sqref="M16"/>
    </sheetView>
  </sheetViews>
  <sheetFormatPr defaultColWidth="9.140625" defaultRowHeight="12" customHeight="1" x14ac:dyDescent="0.15"/>
  <cols>
    <col min="1" max="1" width="38.140625" style="6" customWidth="1"/>
    <col min="2" max="11" width="11.28515625" style="6" bestFit="1" customWidth="1"/>
    <col min="12" max="16384" width="9.140625" style="6"/>
  </cols>
  <sheetData>
    <row r="1" spans="1:7" ht="21" customHeight="1" x14ac:dyDescent="0.15">
      <c r="A1" s="141" t="s">
        <v>26</v>
      </c>
      <c r="B1" s="141"/>
      <c r="C1" s="141"/>
      <c r="D1" s="141"/>
      <c r="E1" s="141"/>
      <c r="F1" s="141"/>
      <c r="G1" s="167"/>
    </row>
    <row r="2" spans="1:7" ht="12" customHeight="1" x14ac:dyDescent="0.15">
      <c r="A2" s="16"/>
      <c r="B2" s="16">
        <v>2025</v>
      </c>
      <c r="C2" s="16">
        <v>2026</v>
      </c>
      <c r="D2" s="16">
        <v>2027</v>
      </c>
      <c r="E2" s="16">
        <v>2028</v>
      </c>
      <c r="F2" s="16">
        <v>2029</v>
      </c>
      <c r="G2" s="16">
        <v>2030</v>
      </c>
    </row>
    <row r="3" spans="1:7" ht="12" customHeight="1" x14ac:dyDescent="0.15">
      <c r="A3" s="17" t="s">
        <v>84</v>
      </c>
      <c r="B3" s="25">
        <v>3395.2170000000001</v>
      </c>
      <c r="C3" s="25">
        <v>3323.069</v>
      </c>
      <c r="D3" s="25">
        <v>1584.575</v>
      </c>
      <c r="E3" s="25">
        <v>1601.633</v>
      </c>
      <c r="F3" s="25">
        <v>1619.2370000000001</v>
      </c>
      <c r="G3" s="25">
        <v>1619.2370000000001</v>
      </c>
    </row>
    <row r="4" spans="1:7" ht="12" customHeight="1" x14ac:dyDescent="0.15">
      <c r="A4" s="19" t="s">
        <v>85</v>
      </c>
      <c r="B4" s="26">
        <v>0</v>
      </c>
      <c r="C4" s="26">
        <v>130</v>
      </c>
      <c r="D4" s="26">
        <v>7.8999999999998636</v>
      </c>
      <c r="E4" s="26">
        <v>8.8999999999998636</v>
      </c>
      <c r="F4" s="26">
        <v>8.5999999999999091</v>
      </c>
      <c r="G4" s="26">
        <v>70.199999999999818</v>
      </c>
    </row>
    <row r="5" spans="1:7" ht="15" customHeight="1" x14ac:dyDescent="0.15">
      <c r="A5" s="22" t="s">
        <v>86</v>
      </c>
      <c r="B5" s="27">
        <v>3395.2170000000001</v>
      </c>
      <c r="C5" s="27">
        <v>3453.069</v>
      </c>
      <c r="D5" s="27">
        <v>1592.4749999999999</v>
      </c>
      <c r="E5" s="27">
        <v>1610.5329999999999</v>
      </c>
      <c r="F5" s="27">
        <v>1627.837</v>
      </c>
      <c r="G5" s="27">
        <v>1689.4369999999999</v>
      </c>
    </row>
    <row r="6" spans="1:7" ht="12" customHeight="1" x14ac:dyDescent="0.15">
      <c r="A6" s="14"/>
      <c r="B6" s="29"/>
      <c r="C6" s="29"/>
      <c r="D6" s="29"/>
      <c r="E6" s="29"/>
      <c r="F6" s="29"/>
      <c r="G6" s="29"/>
    </row>
    <row r="7" spans="1:7" ht="12" customHeight="1" x14ac:dyDescent="0.15">
      <c r="A7" s="157" t="s">
        <v>61</v>
      </c>
      <c r="B7" s="158"/>
      <c r="C7" s="158"/>
      <c r="D7" s="158"/>
      <c r="E7" s="158"/>
      <c r="F7" s="158"/>
      <c r="G7" s="165"/>
    </row>
    <row r="8" spans="1:7" ht="12" customHeight="1" x14ac:dyDescent="0.15">
      <c r="A8" s="14"/>
      <c r="B8" s="29"/>
      <c r="C8" s="29"/>
      <c r="D8" s="29"/>
      <c r="E8" s="29"/>
      <c r="F8" s="29"/>
      <c r="G8" s="29"/>
    </row>
    <row r="9" spans="1:7" s="8" customFormat="1" ht="12" customHeight="1" x14ac:dyDescent="0.15">
      <c r="A9" s="142" t="s">
        <v>91</v>
      </c>
      <c r="B9" s="143"/>
      <c r="C9" s="143"/>
      <c r="D9" s="143"/>
      <c r="E9" s="143"/>
      <c r="F9" s="143"/>
      <c r="G9" s="166"/>
    </row>
    <row r="10" spans="1:7" s="8" customFormat="1" ht="10.5" x14ac:dyDescent="0.15">
      <c r="A10" s="40" t="s">
        <v>24</v>
      </c>
      <c r="B10" s="112"/>
      <c r="C10" s="112"/>
      <c r="D10" s="112"/>
      <c r="E10" s="112"/>
      <c r="F10" s="112"/>
      <c r="G10" s="112"/>
    </row>
    <row r="11" spans="1:7" s="8" customFormat="1" ht="21" x14ac:dyDescent="0.15">
      <c r="A11" s="122" t="s">
        <v>108</v>
      </c>
      <c r="B11" s="76"/>
      <c r="C11" s="76">
        <v>16.2</v>
      </c>
      <c r="D11" s="76">
        <v>10.4</v>
      </c>
      <c r="E11" s="76">
        <v>10.8</v>
      </c>
      <c r="F11" s="76">
        <v>11.2</v>
      </c>
      <c r="G11" s="76">
        <v>11.6</v>
      </c>
    </row>
    <row r="12" spans="1:7" s="8" customFormat="1" ht="94.5" x14ac:dyDescent="0.15">
      <c r="A12" s="120" t="s">
        <v>116</v>
      </c>
      <c r="B12" s="76"/>
      <c r="C12" s="76"/>
      <c r="D12" s="76"/>
      <c r="E12" s="76"/>
      <c r="F12" s="76"/>
      <c r="G12" s="76"/>
    </row>
    <row r="13" spans="1:7" s="8" customFormat="1" ht="10.5" x14ac:dyDescent="0.15">
      <c r="A13" s="120"/>
      <c r="B13" s="76"/>
      <c r="C13" s="76"/>
      <c r="D13" s="76"/>
      <c r="E13" s="76"/>
      <c r="F13" s="76"/>
      <c r="G13" s="76"/>
    </row>
    <row r="14" spans="1:7" s="8" customFormat="1" ht="10.5" x14ac:dyDescent="0.15">
      <c r="A14" s="116" t="s">
        <v>103</v>
      </c>
      <c r="B14" s="76"/>
      <c r="C14" s="76">
        <v>-4.2</v>
      </c>
      <c r="D14" s="76">
        <v>-2.5</v>
      </c>
      <c r="E14" s="76">
        <v>-1.9000000000000001</v>
      </c>
      <c r="F14" s="76">
        <v>-2.6</v>
      </c>
      <c r="G14" s="76">
        <v>-3.3</v>
      </c>
    </row>
    <row r="15" spans="1:7" s="8" customFormat="1" ht="63" x14ac:dyDescent="0.15">
      <c r="A15" s="120" t="s">
        <v>115</v>
      </c>
      <c r="B15" s="76"/>
      <c r="C15" s="76"/>
      <c r="D15" s="76"/>
      <c r="E15" s="76"/>
      <c r="F15" s="76"/>
      <c r="G15" s="76"/>
    </row>
    <row r="16" spans="1:7" s="8" customFormat="1" ht="9.75" customHeight="1" x14ac:dyDescent="0.15">
      <c r="A16" s="40"/>
      <c r="B16" s="76"/>
      <c r="C16" s="76"/>
      <c r="D16" s="76"/>
      <c r="E16" s="76"/>
      <c r="F16" s="76"/>
      <c r="G16" s="76"/>
    </row>
    <row r="17" spans="1:7" s="8" customFormat="1" ht="10.5" x14ac:dyDescent="0.15">
      <c r="A17" s="40" t="s">
        <v>25</v>
      </c>
      <c r="B17" s="76"/>
      <c r="C17" s="76"/>
      <c r="D17" s="76"/>
      <c r="E17" s="76"/>
      <c r="F17" s="76"/>
      <c r="G17" s="76"/>
    </row>
    <row r="18" spans="1:7" s="8" customFormat="1" ht="10.5" x14ac:dyDescent="0.15">
      <c r="A18" s="38" t="s">
        <v>89</v>
      </c>
      <c r="B18" s="76"/>
      <c r="C18" s="76">
        <v>118</v>
      </c>
      <c r="D18" s="76"/>
      <c r="E18" s="76"/>
      <c r="F18" s="76"/>
      <c r="G18" s="76"/>
    </row>
    <row r="19" spans="1:7" s="8" customFormat="1" ht="94.5" x14ac:dyDescent="0.15">
      <c r="A19" s="129" t="s">
        <v>151</v>
      </c>
      <c r="B19" s="76"/>
      <c r="C19" s="76"/>
      <c r="D19" s="76"/>
      <c r="E19" s="76"/>
      <c r="F19" s="76"/>
      <c r="G19" s="76"/>
    </row>
    <row r="20" spans="1:7" s="8" customFormat="1" ht="10.5" x14ac:dyDescent="0.15">
      <c r="A20" s="118"/>
      <c r="B20" s="76"/>
      <c r="C20" s="76"/>
      <c r="D20" s="76"/>
      <c r="E20" s="76"/>
      <c r="F20" s="76"/>
      <c r="G20" s="76"/>
    </row>
    <row r="21" spans="1:7" s="8" customFormat="1" ht="10.5" x14ac:dyDescent="0.15">
      <c r="A21" s="38" t="s">
        <v>72</v>
      </c>
      <c r="B21" s="76"/>
      <c r="C21" s="76"/>
      <c r="D21" s="76"/>
      <c r="E21" s="76"/>
      <c r="F21" s="76"/>
      <c r="G21" s="76">
        <v>61.9</v>
      </c>
    </row>
    <row r="22" spans="1:7" s="8" customFormat="1" ht="105" x14ac:dyDescent="0.15">
      <c r="A22" s="112" t="s">
        <v>131</v>
      </c>
      <c r="B22" s="76"/>
      <c r="C22" s="76"/>
      <c r="D22" s="76"/>
      <c r="E22" s="76"/>
      <c r="F22" s="76"/>
      <c r="G22" s="76"/>
    </row>
    <row r="23" spans="1:7" ht="12" customHeight="1" x14ac:dyDescent="0.15">
      <c r="A23" s="20"/>
      <c r="B23" s="21"/>
      <c r="C23" s="21"/>
      <c r="D23" s="21"/>
      <c r="E23" s="21"/>
      <c r="F23" s="21"/>
      <c r="G23" s="21"/>
    </row>
    <row r="24" spans="1:7" ht="12" customHeight="1" x14ac:dyDescent="0.15">
      <c r="A24" s="4"/>
      <c r="B24" s="2"/>
      <c r="C24" s="2"/>
      <c r="D24" s="2"/>
      <c r="E24" s="2"/>
      <c r="F24" s="2"/>
      <c r="G24" s="2"/>
    </row>
    <row r="25" spans="1:7" ht="12" customHeight="1" x14ac:dyDescent="0.15">
      <c r="A25" s="5"/>
      <c r="B25" s="31"/>
      <c r="C25" s="31"/>
      <c r="D25" s="31"/>
      <c r="E25" s="31"/>
      <c r="F25" s="31"/>
      <c r="G25" s="31"/>
    </row>
  </sheetData>
  <mergeCells count="3">
    <mergeCell ref="A1:G1"/>
    <mergeCell ref="A7:G7"/>
    <mergeCell ref="A9:G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G24"/>
  <sheetViews>
    <sheetView workbookViewId="0">
      <selection activeCell="B18" sqref="B18"/>
    </sheetView>
  </sheetViews>
  <sheetFormatPr defaultColWidth="9.140625" defaultRowHeight="17.25" customHeight="1" x14ac:dyDescent="0.15"/>
  <cols>
    <col min="1" max="1" width="55.85546875" style="6" customWidth="1"/>
    <col min="2" max="7" width="7.85546875" style="6" bestFit="1" customWidth="1"/>
    <col min="8" max="16384" width="9.140625" style="6"/>
  </cols>
  <sheetData>
    <row r="1" spans="1:7" ht="17.25" customHeight="1" x14ac:dyDescent="0.25">
      <c r="A1" s="141" t="s">
        <v>33</v>
      </c>
      <c r="B1" s="141"/>
      <c r="C1" s="141"/>
      <c r="D1" s="141"/>
      <c r="E1" s="141"/>
      <c r="F1" s="141"/>
      <c r="G1" s="140"/>
    </row>
    <row r="2" spans="1:7" ht="17.25" customHeight="1" x14ac:dyDescent="0.15">
      <c r="A2" s="16"/>
      <c r="B2" s="16">
        <v>2025</v>
      </c>
      <c r="C2" s="16">
        <v>2026</v>
      </c>
      <c r="D2" s="16">
        <v>2027</v>
      </c>
      <c r="E2" s="16">
        <v>2028</v>
      </c>
      <c r="F2" s="16">
        <v>2029</v>
      </c>
      <c r="G2" s="16">
        <v>2030</v>
      </c>
    </row>
    <row r="3" spans="1:7" ht="17.25" customHeight="1" x14ac:dyDescent="0.15">
      <c r="A3" s="17" t="s">
        <v>84</v>
      </c>
      <c r="B3" s="25">
        <v>962.15899999999999</v>
      </c>
      <c r="C3" s="25">
        <v>986.62</v>
      </c>
      <c r="D3" s="25">
        <v>979.678</v>
      </c>
      <c r="E3" s="25">
        <v>979.678</v>
      </c>
      <c r="F3" s="25">
        <v>979.678</v>
      </c>
      <c r="G3" s="25">
        <v>979.678</v>
      </c>
    </row>
    <row r="4" spans="1:7" ht="17.25" customHeight="1" x14ac:dyDescent="0.15">
      <c r="A4" s="19" t="s">
        <v>85</v>
      </c>
      <c r="B4" s="26">
        <v>45.783999999999992</v>
      </c>
      <c r="C4" s="26">
        <v>51.34800000000007</v>
      </c>
      <c r="D4" s="26">
        <v>53.560000000000059</v>
      </c>
      <c r="E4" s="26">
        <v>53.560000000000059</v>
      </c>
      <c r="F4" s="26">
        <v>53.560000000000059</v>
      </c>
      <c r="G4" s="26">
        <v>53.560000000000059</v>
      </c>
    </row>
    <row r="5" spans="1:7" ht="17.25" customHeight="1" x14ac:dyDescent="0.15">
      <c r="A5" s="22" t="s">
        <v>86</v>
      </c>
      <c r="B5" s="27">
        <v>1007.943</v>
      </c>
      <c r="C5" s="27">
        <v>1037.9680000000001</v>
      </c>
      <c r="D5" s="27">
        <v>1033.2380000000001</v>
      </c>
      <c r="E5" s="27">
        <v>1033.2380000000001</v>
      </c>
      <c r="F5" s="27">
        <v>1033.2380000000001</v>
      </c>
      <c r="G5" s="27">
        <v>1033.2380000000001</v>
      </c>
    </row>
    <row r="6" spans="1:7" ht="10.5" x14ac:dyDescent="0.15">
      <c r="A6" s="17"/>
      <c r="B6" s="17"/>
      <c r="C6" s="18"/>
      <c r="D6" s="18"/>
      <c r="E6" s="18"/>
      <c r="F6" s="18"/>
      <c r="G6" s="18"/>
    </row>
    <row r="7" spans="1:7" ht="36" customHeight="1" x14ac:dyDescent="0.25">
      <c r="A7" s="145" t="s">
        <v>45</v>
      </c>
      <c r="B7" s="145"/>
      <c r="C7" s="146"/>
      <c r="D7" s="146"/>
      <c r="E7" s="146"/>
      <c r="F7" s="146"/>
      <c r="G7" s="138"/>
    </row>
    <row r="8" spans="1:7" ht="17.25" customHeight="1" x14ac:dyDescent="0.15">
      <c r="A8" s="17"/>
      <c r="B8" s="17"/>
      <c r="C8" s="18"/>
      <c r="D8" s="18"/>
      <c r="E8" s="18"/>
      <c r="F8" s="18"/>
      <c r="G8" s="18"/>
    </row>
    <row r="9" spans="1:7" ht="17.25" customHeight="1" x14ac:dyDescent="0.25">
      <c r="A9" s="142" t="s">
        <v>87</v>
      </c>
      <c r="B9" s="143"/>
      <c r="C9" s="143"/>
      <c r="D9" s="143"/>
      <c r="E9" s="143"/>
      <c r="F9" s="143"/>
      <c r="G9" s="144"/>
    </row>
    <row r="10" spans="1:7" ht="15" customHeight="1" x14ac:dyDescent="0.15">
      <c r="A10" s="35" t="s">
        <v>24</v>
      </c>
      <c r="B10" s="35"/>
      <c r="C10" s="51"/>
      <c r="D10" s="51"/>
      <c r="E10" s="51"/>
      <c r="F10" s="51"/>
      <c r="G10" s="77"/>
    </row>
    <row r="11" spans="1:7" ht="15" customHeight="1" x14ac:dyDescent="0.15">
      <c r="A11" s="37" t="s">
        <v>88</v>
      </c>
      <c r="B11" s="24">
        <v>45.783999999999999</v>
      </c>
      <c r="C11" s="24">
        <v>46.948</v>
      </c>
      <c r="D11" s="24">
        <v>46.618000000000002</v>
      </c>
      <c r="E11" s="24">
        <v>46.618000000000002</v>
      </c>
      <c r="F11" s="24">
        <v>46.618000000000002</v>
      </c>
      <c r="G11" s="24">
        <v>46.618000000000002</v>
      </c>
    </row>
    <row r="12" spans="1:7" ht="15" customHeight="1" x14ac:dyDescent="0.15">
      <c r="A12" s="37"/>
      <c r="B12" s="24"/>
      <c r="C12" s="24"/>
      <c r="D12" s="24"/>
      <c r="E12" s="24"/>
      <c r="F12" s="24"/>
      <c r="G12" s="24"/>
    </row>
    <row r="13" spans="1:7" ht="15" customHeight="1" x14ac:dyDescent="0.15">
      <c r="A13" s="37" t="s">
        <v>109</v>
      </c>
      <c r="B13" s="24"/>
      <c r="C13" s="24"/>
      <c r="D13" s="24">
        <v>6.9420000000000002</v>
      </c>
      <c r="E13" s="24">
        <v>6.9420000000000002</v>
      </c>
      <c r="F13" s="24">
        <v>6.9420000000000002</v>
      </c>
      <c r="G13" s="24">
        <v>6.9420000000000002</v>
      </c>
    </row>
    <row r="14" spans="1:7" ht="57" customHeight="1" x14ac:dyDescent="0.15">
      <c r="A14" s="118" t="s">
        <v>117</v>
      </c>
      <c r="B14" s="24"/>
      <c r="C14" s="24"/>
      <c r="D14" s="24"/>
      <c r="E14" s="24"/>
      <c r="F14" s="24"/>
      <c r="G14" s="24"/>
    </row>
    <row r="15" spans="1:7" ht="15" customHeight="1" x14ac:dyDescent="0.15">
      <c r="A15" s="37"/>
      <c r="B15" s="24"/>
      <c r="C15" s="24"/>
      <c r="D15" s="24"/>
      <c r="E15" s="24"/>
      <c r="F15" s="24"/>
      <c r="G15" s="24"/>
    </row>
    <row r="16" spans="1:7" ht="15" customHeight="1" x14ac:dyDescent="0.15">
      <c r="A16" s="14" t="s">
        <v>25</v>
      </c>
      <c r="B16" s="24"/>
      <c r="C16" s="24"/>
      <c r="D16" s="24"/>
      <c r="E16" s="24"/>
      <c r="F16" s="24"/>
      <c r="G16" s="24"/>
    </row>
    <row r="17" spans="1:7" ht="15" customHeight="1" x14ac:dyDescent="0.15">
      <c r="A17" s="37" t="s">
        <v>89</v>
      </c>
      <c r="B17" s="24"/>
      <c r="C17" s="24">
        <v>4.4000000000000004</v>
      </c>
      <c r="D17" s="24"/>
      <c r="E17" s="24"/>
      <c r="F17" s="24"/>
      <c r="G17" s="24"/>
    </row>
    <row r="18" spans="1:7" ht="52.5" x14ac:dyDescent="0.15">
      <c r="A18" s="131" t="s">
        <v>165</v>
      </c>
      <c r="B18" s="24"/>
      <c r="C18" s="24"/>
      <c r="D18" s="24"/>
      <c r="E18" s="24"/>
      <c r="F18" s="24"/>
      <c r="G18" s="24"/>
    </row>
    <row r="19" spans="1:7" ht="15" customHeight="1" x14ac:dyDescent="0.15">
      <c r="A19" s="44"/>
      <c r="B19" s="44"/>
      <c r="C19" s="23"/>
      <c r="D19" s="23"/>
      <c r="E19" s="23"/>
      <c r="F19" s="23"/>
      <c r="G19" s="23"/>
    </row>
    <row r="20" spans="1:7" ht="9.75" customHeight="1" x14ac:dyDescent="0.15">
      <c r="A20" s="4"/>
      <c r="B20" s="2"/>
      <c r="C20" s="2"/>
      <c r="D20" s="2"/>
      <c r="E20" s="2"/>
      <c r="F20" s="2"/>
      <c r="G20" s="2"/>
    </row>
    <row r="21" spans="1:7" ht="9.75" customHeight="1" x14ac:dyDescent="0.15">
      <c r="A21" s="5"/>
      <c r="B21" s="30"/>
      <c r="C21" s="30"/>
      <c r="D21" s="30"/>
      <c r="E21" s="30"/>
      <c r="F21" s="30"/>
      <c r="G21" s="30"/>
    </row>
    <row r="22" spans="1:7" ht="9.75" customHeight="1" x14ac:dyDescent="0.15"/>
    <row r="23" spans="1:7" ht="9.75" customHeight="1" x14ac:dyDescent="0.15"/>
    <row r="24" spans="1:7" ht="9.75" customHeight="1" x14ac:dyDescent="0.15"/>
  </sheetData>
  <mergeCells count="3">
    <mergeCell ref="A1:G1"/>
    <mergeCell ref="A7:G7"/>
    <mergeCell ref="A9:G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G21"/>
  <sheetViews>
    <sheetView workbookViewId="0">
      <selection activeCell="N14" sqref="N14"/>
    </sheetView>
  </sheetViews>
  <sheetFormatPr defaultColWidth="9.140625" defaultRowHeight="10.5" x14ac:dyDescent="0.15"/>
  <cols>
    <col min="1" max="1" width="53" style="6" customWidth="1"/>
    <col min="2" max="3" width="7.85546875" style="6" bestFit="1" customWidth="1"/>
    <col min="4" max="7" width="8.42578125" style="6" customWidth="1"/>
    <col min="8" max="16384" width="9.140625" style="6"/>
  </cols>
  <sheetData>
    <row r="1" spans="1:7" ht="22.5" customHeight="1" x14ac:dyDescent="0.25">
      <c r="A1" s="141" t="s">
        <v>18</v>
      </c>
      <c r="B1" s="141"/>
      <c r="C1" s="141"/>
      <c r="D1" s="141"/>
      <c r="E1" s="141"/>
      <c r="F1" s="141"/>
      <c r="G1" s="140"/>
    </row>
    <row r="2" spans="1:7" ht="15" customHeight="1" x14ac:dyDescent="0.15">
      <c r="A2" s="16"/>
      <c r="B2" s="16">
        <v>2025</v>
      </c>
      <c r="C2" s="16">
        <v>2026</v>
      </c>
      <c r="D2" s="16">
        <v>2027</v>
      </c>
      <c r="E2" s="16">
        <v>2028</v>
      </c>
      <c r="F2" s="16">
        <v>2029</v>
      </c>
      <c r="G2" s="16">
        <v>2030</v>
      </c>
    </row>
    <row r="3" spans="1:7" ht="15" customHeight="1" x14ac:dyDescent="0.15">
      <c r="A3" s="17" t="s">
        <v>84</v>
      </c>
      <c r="B3" s="25">
        <v>1011.681</v>
      </c>
      <c r="C3" s="25">
        <v>1006.7809999999999</v>
      </c>
      <c r="D3" s="25">
        <v>1006.7809999999999</v>
      </c>
      <c r="E3" s="25">
        <v>1006.7809999999999</v>
      </c>
      <c r="F3" s="25">
        <v>1006.7809999999999</v>
      </c>
      <c r="G3" s="25">
        <v>1006.7809999999999</v>
      </c>
    </row>
    <row r="4" spans="1:7" ht="15" customHeight="1" x14ac:dyDescent="0.15">
      <c r="A4" s="19" t="s">
        <v>85</v>
      </c>
      <c r="B4" s="26">
        <v>77.164999999999964</v>
      </c>
      <c r="C4" s="26">
        <v>81.836999999999989</v>
      </c>
      <c r="D4" s="26">
        <v>76.937000000000126</v>
      </c>
      <c r="E4" s="26">
        <v>76.937000000000126</v>
      </c>
      <c r="F4" s="26">
        <v>76.937000000000126</v>
      </c>
      <c r="G4" s="26">
        <v>76.937000000000126</v>
      </c>
    </row>
    <row r="5" spans="1:7" ht="15" customHeight="1" x14ac:dyDescent="0.15">
      <c r="A5" s="22" t="s">
        <v>86</v>
      </c>
      <c r="B5" s="27">
        <v>1088.846</v>
      </c>
      <c r="C5" s="27">
        <v>1088.6179999999999</v>
      </c>
      <c r="D5" s="27">
        <v>1083.7180000000001</v>
      </c>
      <c r="E5" s="27">
        <v>1083.7180000000001</v>
      </c>
      <c r="F5" s="27">
        <v>1083.7180000000001</v>
      </c>
      <c r="G5" s="27">
        <v>1083.7180000000001</v>
      </c>
    </row>
    <row r="6" spans="1:7" x14ac:dyDescent="0.15">
      <c r="A6" s="17"/>
      <c r="B6" s="17"/>
      <c r="C6" s="18"/>
      <c r="D6" s="18"/>
      <c r="E6" s="18"/>
      <c r="F6" s="18"/>
      <c r="G6" s="18"/>
    </row>
    <row r="7" spans="1:7" ht="20.100000000000001" customHeight="1" x14ac:dyDescent="0.25">
      <c r="A7" s="145" t="s">
        <v>47</v>
      </c>
      <c r="B7" s="145"/>
      <c r="C7" s="146"/>
      <c r="D7" s="146"/>
      <c r="E7" s="146"/>
      <c r="F7" s="146"/>
      <c r="G7" s="138"/>
    </row>
    <row r="8" spans="1:7" ht="15" customHeight="1" x14ac:dyDescent="0.15">
      <c r="A8" s="17"/>
      <c r="B8" s="17"/>
      <c r="C8" s="18"/>
      <c r="D8" s="18"/>
      <c r="E8" s="18"/>
      <c r="F8" s="18"/>
      <c r="G8" s="18"/>
    </row>
    <row r="9" spans="1:7" ht="15" customHeight="1" x14ac:dyDescent="0.25">
      <c r="A9" s="142" t="s">
        <v>87</v>
      </c>
      <c r="B9" s="143"/>
      <c r="C9" s="143"/>
      <c r="D9" s="143"/>
      <c r="E9" s="143"/>
      <c r="F9" s="143"/>
      <c r="G9" s="144"/>
    </row>
    <row r="10" spans="1:7" x14ac:dyDescent="0.15">
      <c r="A10" s="35" t="s">
        <v>24</v>
      </c>
      <c r="B10" s="35"/>
      <c r="C10" s="41"/>
      <c r="D10" s="41"/>
      <c r="E10" s="41"/>
      <c r="F10" s="41"/>
      <c r="G10" s="77"/>
    </row>
    <row r="11" spans="1:7" ht="15" x14ac:dyDescent="0.15">
      <c r="A11" s="37" t="s">
        <v>88</v>
      </c>
      <c r="B11" s="168">
        <v>46.963999999999999</v>
      </c>
      <c r="C11" s="168">
        <v>46.735999999999997</v>
      </c>
      <c r="D11" s="168">
        <v>46.735999999999997</v>
      </c>
      <c r="E11" s="168">
        <v>46.735999999999997</v>
      </c>
      <c r="F11" s="168">
        <v>46.735999999999997</v>
      </c>
      <c r="G11" s="168">
        <v>46.735999999999997</v>
      </c>
    </row>
    <row r="12" spans="1:7" ht="15" x14ac:dyDescent="0.15">
      <c r="A12" s="37"/>
      <c r="B12" s="168"/>
      <c r="C12" s="168"/>
      <c r="D12" s="168"/>
      <c r="E12" s="168"/>
      <c r="F12" s="168"/>
      <c r="G12" s="168"/>
    </row>
    <row r="13" spans="1:7" ht="15" x14ac:dyDescent="0.15">
      <c r="A13" s="81" t="s">
        <v>92</v>
      </c>
      <c r="B13" s="168">
        <v>30.201000000000001</v>
      </c>
      <c r="C13" s="168">
        <v>30.201000000000001</v>
      </c>
      <c r="D13" s="168">
        <v>30.201000000000001</v>
      </c>
      <c r="E13" s="168">
        <v>30.201000000000001</v>
      </c>
      <c r="F13" s="168">
        <v>30.201000000000001</v>
      </c>
      <c r="G13" s="168">
        <v>30.201000000000001</v>
      </c>
    </row>
    <row r="14" spans="1:7" ht="105" x14ac:dyDescent="0.15">
      <c r="A14" s="129" t="s">
        <v>138</v>
      </c>
      <c r="B14" s="168"/>
      <c r="C14" s="168"/>
      <c r="D14" s="168"/>
      <c r="E14" s="168"/>
      <c r="F14" s="168"/>
      <c r="G14" s="168"/>
    </row>
    <row r="15" spans="1:7" ht="15" x14ac:dyDescent="0.15">
      <c r="A15" s="37"/>
      <c r="B15" s="168"/>
      <c r="C15" s="168"/>
      <c r="D15" s="168"/>
      <c r="E15" s="168"/>
      <c r="F15" s="168"/>
      <c r="G15" s="168"/>
    </row>
    <row r="16" spans="1:7" ht="15" x14ac:dyDescent="0.15">
      <c r="A16" s="14" t="s">
        <v>25</v>
      </c>
      <c r="B16" s="168"/>
      <c r="C16" s="168"/>
      <c r="D16" s="168"/>
      <c r="E16" s="168"/>
      <c r="F16" s="168"/>
      <c r="G16" s="168"/>
    </row>
    <row r="17" spans="1:7" x14ac:dyDescent="0.15">
      <c r="A17" s="37" t="s">
        <v>89</v>
      </c>
      <c r="B17" s="24"/>
      <c r="C17" s="24">
        <v>4.9000000000000004</v>
      </c>
      <c r="D17" s="24"/>
      <c r="E17" s="24"/>
      <c r="F17" s="24"/>
      <c r="G17" s="24"/>
    </row>
    <row r="18" spans="1:7" ht="52.5" x14ac:dyDescent="0.15">
      <c r="A18" s="131" t="s">
        <v>166</v>
      </c>
      <c r="B18" s="24"/>
      <c r="C18" s="24"/>
      <c r="D18" s="24"/>
      <c r="E18" s="24"/>
      <c r="F18" s="24"/>
      <c r="G18" s="24"/>
    </row>
    <row r="19" spans="1:7" x14ac:dyDescent="0.15">
      <c r="A19" s="44"/>
      <c r="B19" s="44"/>
      <c r="C19" s="23"/>
      <c r="D19" s="23"/>
      <c r="E19" s="23"/>
      <c r="F19" s="23"/>
      <c r="G19" s="23"/>
    </row>
    <row r="20" spans="1:7" x14ac:dyDescent="0.15">
      <c r="A20" s="4"/>
      <c r="B20" s="2"/>
      <c r="C20" s="2"/>
      <c r="D20" s="2"/>
      <c r="E20" s="2"/>
      <c r="F20" s="2"/>
      <c r="G20" s="2"/>
    </row>
    <row r="21" spans="1:7" x14ac:dyDescent="0.15">
      <c r="A21" s="5"/>
      <c r="B21" s="31"/>
      <c r="C21" s="31"/>
      <c r="D21" s="31"/>
      <c r="E21" s="31"/>
      <c r="F21" s="31"/>
      <c r="G21" s="31"/>
    </row>
  </sheetData>
  <mergeCells count="3">
    <mergeCell ref="A1:G1"/>
    <mergeCell ref="A7:G7"/>
    <mergeCell ref="A9:G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M24"/>
  <sheetViews>
    <sheetView workbookViewId="0">
      <selection activeCell="B11" sqref="B11:G21"/>
    </sheetView>
  </sheetViews>
  <sheetFormatPr defaultColWidth="9.140625" defaultRowHeight="10.5" x14ac:dyDescent="0.15"/>
  <cols>
    <col min="1" max="1" width="45.5703125" style="98" customWidth="1"/>
    <col min="2" max="7" width="9.140625" style="98" bestFit="1" customWidth="1"/>
    <col min="8" max="16384" width="9.140625" style="98"/>
  </cols>
  <sheetData>
    <row r="1" spans="1:13" ht="15" customHeight="1" x14ac:dyDescent="0.25">
      <c r="A1" s="150" t="s">
        <v>34</v>
      </c>
      <c r="B1" s="150"/>
      <c r="C1" s="150"/>
      <c r="D1" s="150"/>
      <c r="E1" s="150"/>
      <c r="F1" s="150"/>
      <c r="G1" s="151"/>
    </row>
    <row r="2" spans="1:13" ht="15" customHeight="1" x14ac:dyDescent="0.15">
      <c r="A2" s="99"/>
      <c r="B2" s="16">
        <v>2025</v>
      </c>
      <c r="C2" s="16">
        <v>2026</v>
      </c>
      <c r="D2" s="16">
        <v>2027</v>
      </c>
      <c r="E2" s="16">
        <v>2028</v>
      </c>
      <c r="F2" s="16">
        <v>2029</v>
      </c>
      <c r="G2" s="16">
        <v>2030</v>
      </c>
    </row>
    <row r="3" spans="1:13" x14ac:dyDescent="0.15">
      <c r="A3" s="17" t="s">
        <v>84</v>
      </c>
      <c r="B3" s="100">
        <v>1133.7829999999999</v>
      </c>
      <c r="C3" s="100">
        <v>1092.769</v>
      </c>
      <c r="D3" s="100">
        <v>1094.4549999999999</v>
      </c>
      <c r="E3" s="100">
        <v>1093.7449999999999</v>
      </c>
      <c r="F3" s="100">
        <v>1093.7449999999999</v>
      </c>
      <c r="G3" s="100">
        <v>1093.7449999999999</v>
      </c>
    </row>
    <row r="4" spans="1:13" ht="11.25" x14ac:dyDescent="0.15">
      <c r="A4" s="19" t="s">
        <v>85</v>
      </c>
      <c r="B4" s="101">
        <v>89.554000000000087</v>
      </c>
      <c r="C4" s="101">
        <v>94.254999999999882</v>
      </c>
      <c r="D4" s="101">
        <v>89.037000000000035</v>
      </c>
      <c r="E4" s="101">
        <v>89.303000000000111</v>
      </c>
      <c r="F4" s="101">
        <v>89.303000000000111</v>
      </c>
      <c r="G4" s="101">
        <v>89.303000000000111</v>
      </c>
    </row>
    <row r="5" spans="1:13" ht="11.25" x14ac:dyDescent="0.15">
      <c r="A5" s="22" t="s">
        <v>86</v>
      </c>
      <c r="B5" s="102">
        <v>1223.337</v>
      </c>
      <c r="C5" s="102">
        <v>1187.0239999999999</v>
      </c>
      <c r="D5" s="102">
        <v>1183.492</v>
      </c>
      <c r="E5" s="102">
        <v>1183.048</v>
      </c>
      <c r="F5" s="102">
        <v>1183.048</v>
      </c>
      <c r="G5" s="102">
        <v>1183.048</v>
      </c>
      <c r="H5" s="103"/>
      <c r="I5" s="103"/>
      <c r="J5" s="103"/>
      <c r="K5" s="103"/>
      <c r="L5" s="103"/>
      <c r="M5" s="103"/>
    </row>
    <row r="6" spans="1:13" ht="15" customHeight="1" x14ac:dyDescent="0.15">
      <c r="A6" s="14"/>
      <c r="B6" s="29"/>
      <c r="C6" s="29"/>
      <c r="D6" s="29"/>
      <c r="E6" s="29"/>
      <c r="F6" s="29"/>
      <c r="G6" s="29"/>
    </row>
    <row r="7" spans="1:13" ht="24" customHeight="1" x14ac:dyDescent="0.25">
      <c r="A7" s="147" t="s">
        <v>43</v>
      </c>
      <c r="B7" s="148"/>
      <c r="C7" s="148"/>
      <c r="D7" s="148"/>
      <c r="E7" s="148"/>
      <c r="F7" s="148"/>
      <c r="G7" s="149"/>
    </row>
    <row r="8" spans="1:13" ht="15" customHeight="1" x14ac:dyDescent="0.15">
      <c r="A8" s="14"/>
      <c r="B8" s="29"/>
      <c r="C8" s="29"/>
      <c r="D8" s="29"/>
      <c r="E8" s="29"/>
      <c r="F8" s="29"/>
      <c r="G8" s="29"/>
    </row>
    <row r="9" spans="1:13" ht="12.75" customHeight="1" x14ac:dyDescent="0.25">
      <c r="A9" s="142" t="s">
        <v>87</v>
      </c>
      <c r="B9" s="143"/>
      <c r="C9" s="143"/>
      <c r="D9" s="143"/>
      <c r="E9" s="143"/>
      <c r="F9" s="143"/>
      <c r="G9" s="144"/>
    </row>
    <row r="10" spans="1:13" x14ac:dyDescent="0.15">
      <c r="A10" s="35" t="s">
        <v>24</v>
      </c>
      <c r="B10" s="97"/>
      <c r="C10" s="97"/>
      <c r="D10" s="97"/>
      <c r="E10" s="97"/>
      <c r="F10" s="97"/>
      <c r="G10" s="97"/>
    </row>
    <row r="11" spans="1:13" x14ac:dyDescent="0.15">
      <c r="A11" s="37" t="s">
        <v>88</v>
      </c>
      <c r="B11" s="24">
        <v>55.27</v>
      </c>
      <c r="C11" s="24">
        <v>53.271000000000001</v>
      </c>
      <c r="D11" s="24">
        <v>53.353000000000002</v>
      </c>
      <c r="E11" s="24">
        <v>53.319000000000003</v>
      </c>
      <c r="F11" s="24">
        <v>53.319000000000003</v>
      </c>
      <c r="G11" s="24">
        <v>53.319000000000003</v>
      </c>
    </row>
    <row r="12" spans="1:13" x14ac:dyDescent="0.15">
      <c r="A12" s="37"/>
      <c r="B12" s="24"/>
      <c r="C12" s="24"/>
      <c r="D12" s="24"/>
      <c r="E12" s="24"/>
      <c r="F12" s="24"/>
      <c r="G12" s="24"/>
    </row>
    <row r="13" spans="1:13" x14ac:dyDescent="0.15">
      <c r="A13" s="81" t="s">
        <v>92</v>
      </c>
      <c r="B13" s="24">
        <v>34.283999999999999</v>
      </c>
      <c r="C13" s="24">
        <v>34.283999999999999</v>
      </c>
      <c r="D13" s="24">
        <v>34.283999999999999</v>
      </c>
      <c r="E13" s="24">
        <v>34.283999999999999</v>
      </c>
      <c r="F13" s="24">
        <v>34.283999999999999</v>
      </c>
      <c r="G13" s="24">
        <v>34.283999999999999</v>
      </c>
    </row>
    <row r="14" spans="1:13" ht="157.5" x14ac:dyDescent="0.15">
      <c r="A14" s="129" t="s">
        <v>139</v>
      </c>
      <c r="B14" s="24"/>
      <c r="C14" s="24"/>
      <c r="D14" s="24"/>
      <c r="E14" s="24"/>
      <c r="F14" s="24"/>
      <c r="G14" s="24"/>
    </row>
    <row r="15" spans="1:13" x14ac:dyDescent="0.15">
      <c r="A15" s="97"/>
      <c r="B15" s="24"/>
      <c r="C15" s="24"/>
      <c r="D15" s="24"/>
      <c r="E15" s="24"/>
      <c r="F15" s="24"/>
      <c r="G15" s="24"/>
    </row>
    <row r="16" spans="1:13" x14ac:dyDescent="0.15">
      <c r="A16" s="40" t="s">
        <v>25</v>
      </c>
      <c r="B16" s="24"/>
      <c r="C16" s="24"/>
      <c r="D16" s="24"/>
      <c r="E16" s="24"/>
      <c r="F16" s="24"/>
      <c r="G16" s="24"/>
    </row>
    <row r="17" spans="1:7" x14ac:dyDescent="0.15">
      <c r="A17" s="38" t="s">
        <v>89</v>
      </c>
      <c r="B17" s="24"/>
      <c r="C17" s="24">
        <v>5.6</v>
      </c>
      <c r="D17" s="24"/>
      <c r="E17" s="24"/>
      <c r="F17" s="24"/>
      <c r="G17" s="24"/>
    </row>
    <row r="18" spans="1:7" ht="56.25" customHeight="1" x14ac:dyDescent="0.15">
      <c r="A18" s="131" t="s">
        <v>167</v>
      </c>
      <c r="B18" s="24"/>
      <c r="C18" s="24"/>
      <c r="D18" s="24"/>
      <c r="E18" s="24"/>
      <c r="F18" s="24"/>
      <c r="G18" s="24"/>
    </row>
    <row r="19" spans="1:7" x14ac:dyDescent="0.15">
      <c r="A19" s="40"/>
      <c r="B19" s="24"/>
      <c r="C19" s="24"/>
      <c r="D19" s="24"/>
      <c r="E19" s="24"/>
      <c r="F19" s="24"/>
      <c r="G19" s="24"/>
    </row>
    <row r="20" spans="1:7" x14ac:dyDescent="0.15">
      <c r="A20" s="97" t="s">
        <v>70</v>
      </c>
      <c r="B20" s="24"/>
      <c r="C20" s="24"/>
      <c r="D20" s="24"/>
      <c r="E20" s="24"/>
      <c r="F20" s="24"/>
      <c r="G20" s="24"/>
    </row>
    <row r="21" spans="1:7" ht="31.5" x14ac:dyDescent="0.15">
      <c r="A21" s="129" t="s">
        <v>136</v>
      </c>
      <c r="B21" s="24"/>
      <c r="C21" s="105">
        <v>1.1000000000000001</v>
      </c>
      <c r="D21" s="105">
        <v>1.4</v>
      </c>
      <c r="E21" s="105">
        <v>1.7</v>
      </c>
      <c r="F21" s="105">
        <v>1.7</v>
      </c>
      <c r="G21" s="105">
        <v>1.7</v>
      </c>
    </row>
    <row r="22" spans="1:7" x14ac:dyDescent="0.15">
      <c r="A22" s="44"/>
      <c r="B22" s="23"/>
      <c r="C22" s="134"/>
      <c r="D22" s="134"/>
      <c r="E22" s="134"/>
      <c r="F22" s="134"/>
      <c r="G22" s="134"/>
    </row>
    <row r="23" spans="1:7" x14ac:dyDescent="0.15">
      <c r="A23" s="65"/>
      <c r="B23" s="104"/>
      <c r="C23" s="104"/>
      <c r="D23" s="104"/>
      <c r="E23" s="104"/>
      <c r="F23" s="104"/>
      <c r="G23" s="104"/>
    </row>
    <row r="24" spans="1:7" x14ac:dyDescent="0.15">
      <c r="A24" s="5"/>
      <c r="B24" s="31"/>
      <c r="C24" s="31"/>
      <c r="D24" s="31"/>
      <c r="E24" s="31"/>
      <c r="F24" s="31"/>
      <c r="G24" s="31"/>
    </row>
  </sheetData>
  <mergeCells count="3">
    <mergeCell ref="A7:G7"/>
    <mergeCell ref="A1:G1"/>
    <mergeCell ref="A9:G9"/>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O17"/>
  <sheetViews>
    <sheetView workbookViewId="0">
      <selection activeCell="A16" sqref="A16:G18"/>
    </sheetView>
  </sheetViews>
  <sheetFormatPr defaultColWidth="9.140625" defaultRowHeight="10.5" x14ac:dyDescent="0.15"/>
  <cols>
    <col min="1" max="1" width="44.42578125" style="6" customWidth="1"/>
    <col min="2" max="7" width="6.85546875" style="6" bestFit="1" customWidth="1"/>
    <col min="8" max="8" width="20.7109375" style="6" customWidth="1"/>
    <col min="9" max="16384" width="9.140625" style="6"/>
  </cols>
  <sheetData>
    <row r="1" spans="1:15" ht="22.5" customHeight="1" x14ac:dyDescent="0.25">
      <c r="A1" s="141" t="s">
        <v>35</v>
      </c>
      <c r="B1" s="141"/>
      <c r="C1" s="141"/>
      <c r="D1" s="141"/>
      <c r="E1" s="141"/>
      <c r="F1" s="141"/>
      <c r="G1" s="140"/>
      <c r="H1"/>
      <c r="I1"/>
      <c r="J1"/>
      <c r="K1"/>
      <c r="L1"/>
      <c r="M1"/>
      <c r="N1"/>
      <c r="O1"/>
    </row>
    <row r="2" spans="1:15" ht="15" customHeight="1" x14ac:dyDescent="0.25">
      <c r="A2" s="16"/>
      <c r="B2" s="16">
        <v>2025</v>
      </c>
      <c r="C2" s="16">
        <v>2026</v>
      </c>
      <c r="D2" s="16">
        <v>2027</v>
      </c>
      <c r="E2" s="16">
        <v>2028</v>
      </c>
      <c r="F2" s="16">
        <v>2029</v>
      </c>
      <c r="G2" s="16">
        <v>2030</v>
      </c>
      <c r="H2"/>
      <c r="I2"/>
      <c r="J2"/>
      <c r="K2"/>
      <c r="L2"/>
      <c r="M2"/>
      <c r="N2"/>
      <c r="O2"/>
    </row>
    <row r="3" spans="1:15" ht="15" customHeight="1" x14ac:dyDescent="0.25">
      <c r="A3" s="17" t="s">
        <v>84</v>
      </c>
      <c r="B3" s="25">
        <v>310.03899999999999</v>
      </c>
      <c r="C3" s="25">
        <v>310.03899999999999</v>
      </c>
      <c r="D3" s="25">
        <v>310.03899999999999</v>
      </c>
      <c r="E3" s="25">
        <v>310.03899999999999</v>
      </c>
      <c r="F3" s="25">
        <v>310.03899999999999</v>
      </c>
      <c r="G3" s="25">
        <v>310.03899999999999</v>
      </c>
      <c r="H3"/>
      <c r="I3"/>
      <c r="J3"/>
      <c r="K3"/>
      <c r="L3"/>
      <c r="M3"/>
      <c r="N3"/>
      <c r="O3"/>
    </row>
    <row r="4" spans="1:15" ht="15" customHeight="1" x14ac:dyDescent="0.25">
      <c r="A4" s="19" t="s">
        <v>85</v>
      </c>
      <c r="B4" s="26">
        <v>30.427999999999997</v>
      </c>
      <c r="C4" s="26">
        <v>30.427999999999997</v>
      </c>
      <c r="D4" s="26">
        <v>30.427999999999997</v>
      </c>
      <c r="E4" s="26">
        <v>30.427999999999997</v>
      </c>
      <c r="F4" s="26">
        <v>30.427999999999997</v>
      </c>
      <c r="G4" s="26">
        <v>30.427999999999997</v>
      </c>
      <c r="H4"/>
      <c r="I4"/>
      <c r="J4"/>
      <c r="K4"/>
      <c r="L4"/>
      <c r="M4"/>
      <c r="N4"/>
      <c r="O4"/>
    </row>
    <row r="5" spans="1:15" ht="15" customHeight="1" x14ac:dyDescent="0.15">
      <c r="A5" s="22" t="s">
        <v>86</v>
      </c>
      <c r="B5" s="27">
        <v>340.46699999999998</v>
      </c>
      <c r="C5" s="27">
        <v>340.46699999999998</v>
      </c>
      <c r="D5" s="27">
        <v>340.46699999999998</v>
      </c>
      <c r="E5" s="27">
        <v>340.46699999999998</v>
      </c>
      <c r="F5" s="27">
        <v>340.46699999999998</v>
      </c>
      <c r="G5" s="27">
        <v>340.46699999999998</v>
      </c>
    </row>
    <row r="6" spans="1:15" x14ac:dyDescent="0.15">
      <c r="A6" s="17"/>
      <c r="B6" s="18"/>
      <c r="C6" s="18"/>
      <c r="D6" s="18"/>
      <c r="E6" s="18"/>
      <c r="F6" s="18"/>
      <c r="G6" s="18"/>
    </row>
    <row r="7" spans="1:15" ht="19.5" customHeight="1" x14ac:dyDescent="0.25">
      <c r="A7" s="145" t="s">
        <v>58</v>
      </c>
      <c r="B7" s="146"/>
      <c r="C7" s="146"/>
      <c r="D7" s="146"/>
      <c r="E7" s="146"/>
      <c r="F7" s="146"/>
      <c r="G7" s="138"/>
    </row>
    <row r="8" spans="1:15" ht="15" customHeight="1" x14ac:dyDescent="0.15">
      <c r="A8" s="17"/>
      <c r="B8" s="18"/>
      <c r="C8" s="18"/>
      <c r="D8" s="18"/>
      <c r="E8" s="18"/>
      <c r="F8" s="18"/>
      <c r="G8" s="18"/>
    </row>
    <row r="9" spans="1:15" ht="15" customHeight="1" x14ac:dyDescent="0.25">
      <c r="A9" s="142" t="s">
        <v>87</v>
      </c>
      <c r="B9" s="143"/>
      <c r="C9" s="143"/>
      <c r="D9" s="143"/>
      <c r="E9" s="143"/>
      <c r="F9" s="143"/>
      <c r="G9" s="144"/>
    </row>
    <row r="10" spans="1:15" x14ac:dyDescent="0.15">
      <c r="A10" s="35" t="s">
        <v>24</v>
      </c>
      <c r="B10" s="43"/>
      <c r="C10" s="43"/>
      <c r="D10" s="43"/>
      <c r="E10" s="43"/>
      <c r="F10" s="43"/>
      <c r="G10" s="78"/>
    </row>
    <row r="11" spans="1:15" x14ac:dyDescent="0.15">
      <c r="A11" s="37" t="s">
        <v>88</v>
      </c>
      <c r="B11" s="24">
        <v>15.475</v>
      </c>
      <c r="C11" s="24">
        <v>15.475</v>
      </c>
      <c r="D11" s="24">
        <v>15.475</v>
      </c>
      <c r="E11" s="24">
        <v>15.475</v>
      </c>
      <c r="F11" s="24">
        <v>15.475</v>
      </c>
      <c r="G11" s="24">
        <v>15.475</v>
      </c>
    </row>
    <row r="12" spans="1:15" x14ac:dyDescent="0.15">
      <c r="A12" s="37"/>
      <c r="B12" s="24"/>
      <c r="C12" s="24"/>
      <c r="D12" s="24"/>
      <c r="E12" s="24"/>
      <c r="F12" s="24"/>
      <c r="G12" s="24"/>
    </row>
    <row r="13" spans="1:15" x14ac:dyDescent="0.15">
      <c r="A13" s="81" t="s">
        <v>92</v>
      </c>
      <c r="B13" s="24">
        <v>14.952999999999999</v>
      </c>
      <c r="C13" s="24">
        <v>14.952999999999999</v>
      </c>
      <c r="D13" s="24">
        <v>14.952999999999999</v>
      </c>
      <c r="E13" s="24">
        <v>14.952999999999999</v>
      </c>
      <c r="F13" s="24">
        <v>14.952999999999999</v>
      </c>
      <c r="G13" s="24">
        <v>14.952999999999999</v>
      </c>
    </row>
    <row r="14" spans="1:15" ht="125.25" customHeight="1" x14ac:dyDescent="0.15">
      <c r="A14" s="129" t="s">
        <v>132</v>
      </c>
      <c r="B14" s="24"/>
      <c r="C14" s="24"/>
      <c r="D14" s="24"/>
      <c r="E14" s="24"/>
      <c r="F14" s="24"/>
      <c r="G14" s="24"/>
    </row>
    <row r="15" spans="1:15" x14ac:dyDescent="0.15">
      <c r="A15" s="44"/>
      <c r="B15" s="23"/>
      <c r="C15" s="23"/>
      <c r="D15" s="23"/>
      <c r="E15" s="23"/>
      <c r="F15" s="23"/>
      <c r="G15" s="23"/>
    </row>
    <row r="16" spans="1:15" x14ac:dyDescent="0.15">
      <c r="A16" s="4"/>
      <c r="B16" s="2"/>
      <c r="C16" s="2"/>
      <c r="D16" s="2"/>
      <c r="E16" s="2"/>
      <c r="F16" s="2"/>
      <c r="G16" s="2"/>
    </row>
    <row r="17" spans="1:7" x14ac:dyDescent="0.15">
      <c r="A17" s="5"/>
      <c r="B17" s="31"/>
      <c r="C17" s="31"/>
      <c r="D17" s="31"/>
      <c r="E17" s="31"/>
      <c r="F17" s="31"/>
      <c r="G17" s="31"/>
    </row>
  </sheetData>
  <mergeCells count="3">
    <mergeCell ref="A1:G1"/>
    <mergeCell ref="A7:G7"/>
    <mergeCell ref="A9:G9"/>
  </mergeCells>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G21"/>
  <sheetViews>
    <sheetView zoomScaleNormal="100" workbookViewId="0">
      <selection activeCell="A16" sqref="A16:G17"/>
    </sheetView>
  </sheetViews>
  <sheetFormatPr defaultColWidth="9.140625" defaultRowHeight="10.5" x14ac:dyDescent="0.15"/>
  <cols>
    <col min="1" max="1" width="45.140625" style="6" customWidth="1"/>
    <col min="2" max="7" width="7.28515625" style="6" bestFit="1" customWidth="1"/>
    <col min="8" max="16384" width="9.140625" style="6"/>
  </cols>
  <sheetData>
    <row r="1" spans="1:7" ht="22.5" customHeight="1" x14ac:dyDescent="0.25">
      <c r="A1" s="141" t="s">
        <v>36</v>
      </c>
      <c r="B1" s="141"/>
      <c r="C1" s="141"/>
      <c r="D1" s="141"/>
      <c r="E1" s="141"/>
      <c r="F1" s="141"/>
      <c r="G1" s="140"/>
    </row>
    <row r="2" spans="1:7" ht="15" customHeight="1" x14ac:dyDescent="0.15">
      <c r="A2" s="16"/>
      <c r="B2" s="16">
        <v>2025</v>
      </c>
      <c r="C2" s="16">
        <v>2026</v>
      </c>
      <c r="D2" s="16">
        <v>2027</v>
      </c>
      <c r="E2" s="16">
        <v>2028</v>
      </c>
      <c r="F2" s="16">
        <v>2029</v>
      </c>
      <c r="G2" s="16">
        <v>2030</v>
      </c>
    </row>
    <row r="3" spans="1:7" ht="15" customHeight="1" x14ac:dyDescent="0.15">
      <c r="A3" s="17" t="s">
        <v>84</v>
      </c>
      <c r="B3" s="25">
        <v>424.85599999999999</v>
      </c>
      <c r="C3" s="25">
        <v>424.85599999999999</v>
      </c>
      <c r="D3" s="25">
        <v>424.85599999999999</v>
      </c>
      <c r="E3" s="25">
        <v>424.85599999999999</v>
      </c>
      <c r="F3" s="25">
        <v>424.85599999999999</v>
      </c>
      <c r="G3" s="25">
        <v>424.85599999999999</v>
      </c>
    </row>
    <row r="4" spans="1:7" ht="15" customHeight="1" x14ac:dyDescent="0.15">
      <c r="A4" s="19" t="s">
        <v>85</v>
      </c>
      <c r="B4" s="26">
        <v>9.478999999999985</v>
      </c>
      <c r="C4" s="26">
        <v>9.478999999999985</v>
      </c>
      <c r="D4" s="26">
        <v>9.478999999999985</v>
      </c>
      <c r="E4" s="26">
        <v>9.478999999999985</v>
      </c>
      <c r="F4" s="26">
        <v>9.478999999999985</v>
      </c>
      <c r="G4" s="26">
        <v>9.478999999999985</v>
      </c>
    </row>
    <row r="5" spans="1:7" ht="15" customHeight="1" x14ac:dyDescent="0.15">
      <c r="A5" s="22" t="s">
        <v>86</v>
      </c>
      <c r="B5" s="27">
        <v>434.33499999999998</v>
      </c>
      <c r="C5" s="27">
        <v>434.33499999999998</v>
      </c>
      <c r="D5" s="27">
        <v>434.33499999999998</v>
      </c>
      <c r="E5" s="27">
        <v>434.33499999999998</v>
      </c>
      <c r="F5" s="27">
        <v>434.33499999999998</v>
      </c>
      <c r="G5" s="27">
        <v>434.33499999999998</v>
      </c>
    </row>
    <row r="6" spans="1:7" ht="15" customHeight="1" x14ac:dyDescent="0.15">
      <c r="A6" s="17"/>
      <c r="B6" s="68"/>
      <c r="C6" s="68"/>
      <c r="D6" s="68"/>
      <c r="E6" s="68"/>
      <c r="F6" s="68"/>
      <c r="G6" s="68"/>
    </row>
    <row r="7" spans="1:7" ht="21" customHeight="1" x14ac:dyDescent="0.25">
      <c r="A7" s="145" t="s">
        <v>56</v>
      </c>
      <c r="B7" s="146"/>
      <c r="C7" s="146"/>
      <c r="D7" s="146"/>
      <c r="E7" s="146"/>
      <c r="F7" s="146"/>
      <c r="G7" s="138"/>
    </row>
    <row r="8" spans="1:7" x14ac:dyDescent="0.15">
      <c r="A8" s="17"/>
      <c r="B8" s="18"/>
      <c r="C8" s="18"/>
      <c r="D8" s="18"/>
      <c r="E8" s="18"/>
      <c r="F8" s="18"/>
      <c r="G8" s="18"/>
    </row>
    <row r="9" spans="1:7" ht="15" customHeight="1" x14ac:dyDescent="0.25">
      <c r="A9" s="142" t="s">
        <v>87</v>
      </c>
      <c r="B9" s="143"/>
      <c r="C9" s="143"/>
      <c r="D9" s="143"/>
      <c r="E9" s="143"/>
      <c r="F9" s="143"/>
      <c r="G9" s="144"/>
    </row>
    <row r="10" spans="1:7" x14ac:dyDescent="0.15">
      <c r="A10" s="35" t="s">
        <v>24</v>
      </c>
      <c r="B10" s="41"/>
      <c r="C10" s="41"/>
      <c r="D10" s="41"/>
      <c r="E10" s="41"/>
      <c r="F10" s="41"/>
      <c r="G10" s="78"/>
    </row>
    <row r="11" spans="1:7" x14ac:dyDescent="0.15">
      <c r="A11" s="37" t="s">
        <v>88</v>
      </c>
      <c r="B11" s="24">
        <v>22.193999999999999</v>
      </c>
      <c r="C11" s="24">
        <v>22.193999999999999</v>
      </c>
      <c r="D11" s="24">
        <v>22.193999999999999</v>
      </c>
      <c r="E11" s="24">
        <v>22.193999999999999</v>
      </c>
      <c r="F11" s="24">
        <v>22.193999999999999</v>
      </c>
      <c r="G11" s="24">
        <v>22.193999999999999</v>
      </c>
    </row>
    <row r="12" spans="1:7" x14ac:dyDescent="0.15">
      <c r="A12" s="37"/>
      <c r="B12" s="24"/>
      <c r="C12" s="24"/>
      <c r="D12" s="24"/>
      <c r="E12" s="24"/>
      <c r="F12" s="24"/>
      <c r="G12" s="24"/>
    </row>
    <row r="13" spans="1:7" x14ac:dyDescent="0.15">
      <c r="A13" s="81" t="s">
        <v>92</v>
      </c>
      <c r="B13" s="24">
        <v>-12.715</v>
      </c>
      <c r="C13" s="24">
        <v>-12.715</v>
      </c>
      <c r="D13" s="24">
        <v>-12.715</v>
      </c>
      <c r="E13" s="24">
        <v>-12.715</v>
      </c>
      <c r="F13" s="24">
        <v>-12.715</v>
      </c>
      <c r="G13" s="24">
        <v>-12.715</v>
      </c>
    </row>
    <row r="14" spans="1:7" ht="31.5" x14ac:dyDescent="0.15">
      <c r="A14" s="129" t="s">
        <v>128</v>
      </c>
      <c r="B14" s="24"/>
      <c r="C14" s="24"/>
      <c r="D14" s="24"/>
      <c r="E14" s="24"/>
      <c r="F14" s="24"/>
      <c r="G14" s="24"/>
    </row>
    <row r="15" spans="1:7" x14ac:dyDescent="0.15">
      <c r="A15" s="20"/>
      <c r="B15" s="21"/>
      <c r="C15" s="21"/>
      <c r="D15" s="21"/>
      <c r="E15" s="21"/>
      <c r="F15" s="21"/>
      <c r="G15" s="21"/>
    </row>
    <row r="16" spans="1:7" x14ac:dyDescent="0.15">
      <c r="A16" s="4"/>
      <c r="B16" s="2"/>
      <c r="C16" s="2"/>
      <c r="D16" s="2"/>
      <c r="E16" s="2"/>
      <c r="F16" s="2"/>
      <c r="G16" s="2"/>
    </row>
    <row r="17" spans="1:7" x14ac:dyDescent="0.15">
      <c r="A17" s="5"/>
      <c r="B17" s="9"/>
      <c r="C17" s="9"/>
      <c r="D17" s="9"/>
      <c r="E17" s="9"/>
      <c r="F17" s="9"/>
      <c r="G17" s="9"/>
    </row>
    <row r="19" spans="1:7" x14ac:dyDescent="0.15">
      <c r="A19" s="7"/>
      <c r="B19" s="7"/>
      <c r="C19" s="7"/>
      <c r="D19" s="7"/>
      <c r="E19" s="7"/>
      <c r="F19" s="7"/>
      <c r="G19" s="7"/>
    </row>
    <row r="20" spans="1:7" s="7" customFormat="1" x14ac:dyDescent="0.15">
      <c r="C20" s="48"/>
      <c r="D20" s="48"/>
      <c r="E20" s="48"/>
      <c r="F20" s="48"/>
      <c r="G20" s="48"/>
    </row>
    <row r="21" spans="1:7" x14ac:dyDescent="0.15">
      <c r="A21" s="47"/>
      <c r="B21" s="7"/>
      <c r="C21" s="7"/>
    </row>
  </sheetData>
  <mergeCells count="3">
    <mergeCell ref="A1:G1"/>
    <mergeCell ref="A7:G7"/>
    <mergeCell ref="A9:G9"/>
  </mergeCells>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J20"/>
  <sheetViews>
    <sheetView workbookViewId="0">
      <selection activeCell="A19" sqref="A19:G20"/>
    </sheetView>
  </sheetViews>
  <sheetFormatPr defaultColWidth="9.140625" defaultRowHeight="15.75" customHeight="1" x14ac:dyDescent="0.15"/>
  <cols>
    <col min="1" max="1" width="43.42578125" style="6" customWidth="1"/>
    <col min="2" max="7" width="6.85546875" style="6" bestFit="1" customWidth="1"/>
    <col min="8" max="16384" width="9.140625" style="6"/>
  </cols>
  <sheetData>
    <row r="1" spans="1:10" ht="15.75" customHeight="1" x14ac:dyDescent="0.15">
      <c r="A1" s="141" t="s">
        <v>41</v>
      </c>
      <c r="B1" s="141"/>
      <c r="C1" s="141"/>
      <c r="D1" s="141"/>
      <c r="E1" s="141"/>
      <c r="F1" s="141"/>
      <c r="G1" s="153"/>
    </row>
    <row r="2" spans="1:10" ht="15.75" customHeight="1" x14ac:dyDescent="0.25">
      <c r="A2" s="16"/>
      <c r="B2" s="16">
        <v>2025</v>
      </c>
      <c r="C2" s="16">
        <v>2026</v>
      </c>
      <c r="D2" s="16">
        <v>2027</v>
      </c>
      <c r="E2" s="16">
        <v>2028</v>
      </c>
      <c r="F2" s="16">
        <v>2029</v>
      </c>
      <c r="G2" s="16">
        <v>2030</v>
      </c>
      <c r="I2"/>
      <c r="J2"/>
    </row>
    <row r="3" spans="1:10" ht="15.75" customHeight="1" x14ac:dyDescent="0.25">
      <c r="A3" s="17" t="s">
        <v>84</v>
      </c>
      <c r="B3" s="25">
        <v>231.27199999999999</v>
      </c>
      <c r="C3" s="25">
        <v>230.172</v>
      </c>
      <c r="D3" s="25">
        <v>230.172</v>
      </c>
      <c r="E3" s="25">
        <v>230.172</v>
      </c>
      <c r="F3" s="25">
        <v>230.172</v>
      </c>
      <c r="G3" s="25">
        <v>230.172</v>
      </c>
      <c r="I3"/>
      <c r="J3"/>
    </row>
    <row r="4" spans="1:10" ht="15.75" customHeight="1" x14ac:dyDescent="0.25">
      <c r="A4" s="19" t="s">
        <v>85</v>
      </c>
      <c r="B4" s="26">
        <v>18.703000000000003</v>
      </c>
      <c r="C4" s="26">
        <v>19.751000000000005</v>
      </c>
      <c r="D4" s="26">
        <v>18.65100000000001</v>
      </c>
      <c r="E4" s="26">
        <v>18.65100000000001</v>
      </c>
      <c r="F4" s="26">
        <v>18.65100000000001</v>
      </c>
      <c r="G4" s="26">
        <v>18.65100000000001</v>
      </c>
      <c r="I4"/>
      <c r="J4"/>
    </row>
    <row r="5" spans="1:10" ht="18.75" customHeight="1" x14ac:dyDescent="0.15">
      <c r="A5" s="22" t="s">
        <v>86</v>
      </c>
      <c r="B5" s="27">
        <v>249.97499999999999</v>
      </c>
      <c r="C5" s="27">
        <v>249.923</v>
      </c>
      <c r="D5" s="27">
        <v>248.82300000000001</v>
      </c>
      <c r="E5" s="27">
        <v>248.82300000000001</v>
      </c>
      <c r="F5" s="27">
        <v>248.82300000000001</v>
      </c>
      <c r="G5" s="27">
        <v>248.82300000000001</v>
      </c>
    </row>
    <row r="6" spans="1:10" ht="21.75" customHeight="1" x14ac:dyDescent="0.25">
      <c r="A6" s="152" t="s">
        <v>57</v>
      </c>
      <c r="B6" s="152"/>
      <c r="C6" s="152"/>
      <c r="D6" s="152"/>
      <c r="E6" s="152"/>
      <c r="F6" s="152"/>
      <c r="G6" s="139"/>
    </row>
    <row r="7" spans="1:10" ht="15.75" customHeight="1" x14ac:dyDescent="0.15">
      <c r="A7" s="17"/>
      <c r="B7" s="18"/>
      <c r="C7" s="18"/>
      <c r="D7" s="18"/>
      <c r="E7" s="18"/>
      <c r="F7" s="18"/>
      <c r="G7" s="18"/>
    </row>
    <row r="8" spans="1:10" ht="15.75" customHeight="1" x14ac:dyDescent="0.25">
      <c r="A8" s="142" t="s">
        <v>87</v>
      </c>
      <c r="B8" s="143"/>
      <c r="C8" s="143"/>
      <c r="D8" s="143"/>
      <c r="E8" s="143"/>
      <c r="F8" s="143"/>
      <c r="G8" s="144"/>
    </row>
    <row r="9" spans="1:10" ht="18.600000000000001" customHeight="1" x14ac:dyDescent="0.15">
      <c r="A9" s="35" t="s">
        <v>24</v>
      </c>
      <c r="B9" s="41"/>
      <c r="C9" s="41"/>
      <c r="D9" s="41"/>
      <c r="E9" s="41"/>
      <c r="F9" s="41"/>
      <c r="G9" s="82"/>
    </row>
    <row r="10" spans="1:10" ht="14.25" customHeight="1" x14ac:dyDescent="0.15">
      <c r="A10" s="37" t="s">
        <v>88</v>
      </c>
      <c r="B10" s="24">
        <v>11.005000000000001</v>
      </c>
      <c r="C10" s="24">
        <v>10.952999999999999</v>
      </c>
      <c r="D10" s="24">
        <v>10.952999999999999</v>
      </c>
      <c r="E10" s="24">
        <v>10.952999999999999</v>
      </c>
      <c r="F10" s="24">
        <v>10.952999999999999</v>
      </c>
      <c r="G10" s="24">
        <v>10.952999999999999</v>
      </c>
    </row>
    <row r="11" spans="1:10" ht="14.25" customHeight="1" x14ac:dyDescent="0.15">
      <c r="A11" s="37"/>
      <c r="B11" s="24"/>
      <c r="C11" s="24"/>
      <c r="D11" s="24"/>
      <c r="E11" s="24"/>
      <c r="F11" s="24"/>
      <c r="G11" s="24"/>
    </row>
    <row r="12" spans="1:10" ht="14.25" customHeight="1" x14ac:dyDescent="0.15">
      <c r="A12" s="81" t="s">
        <v>92</v>
      </c>
      <c r="B12" s="24">
        <v>7.6980000000000004</v>
      </c>
      <c r="C12" s="24">
        <v>7.6980000000000004</v>
      </c>
      <c r="D12" s="24">
        <v>7.6980000000000004</v>
      </c>
      <c r="E12" s="24">
        <v>7.6980000000000004</v>
      </c>
      <c r="F12" s="24">
        <v>7.6980000000000004</v>
      </c>
      <c r="G12" s="24">
        <v>7.6980000000000004</v>
      </c>
    </row>
    <row r="13" spans="1:10" ht="31.5" x14ac:dyDescent="0.15">
      <c r="A13" s="129" t="s">
        <v>140</v>
      </c>
      <c r="B13" s="24"/>
      <c r="C13" s="24"/>
      <c r="D13" s="24"/>
      <c r="E13" s="24"/>
      <c r="F13" s="24"/>
      <c r="G13" s="24"/>
    </row>
    <row r="14" spans="1:10" ht="14.25" customHeight="1" x14ac:dyDescent="0.15">
      <c r="A14" s="123"/>
      <c r="B14" s="24"/>
      <c r="C14" s="24"/>
      <c r="D14" s="24"/>
      <c r="E14" s="24"/>
      <c r="F14" s="24"/>
      <c r="G14" s="24"/>
    </row>
    <row r="15" spans="1:10" ht="14.25" customHeight="1" x14ac:dyDescent="0.15">
      <c r="A15" s="109" t="s">
        <v>25</v>
      </c>
      <c r="B15" s="24"/>
      <c r="C15" s="24"/>
      <c r="D15" s="24"/>
      <c r="E15" s="24"/>
      <c r="F15" s="24"/>
      <c r="G15" s="24"/>
    </row>
    <row r="16" spans="1:10" ht="10.5" x14ac:dyDescent="0.15">
      <c r="A16" s="108" t="s">
        <v>89</v>
      </c>
      <c r="B16" s="24"/>
      <c r="C16" s="24">
        <v>1.1000000000000001</v>
      </c>
      <c r="D16" s="24"/>
      <c r="E16" s="24"/>
      <c r="F16" s="24"/>
      <c r="G16" s="24"/>
    </row>
    <row r="17" spans="1:7" ht="63" x14ac:dyDescent="0.15">
      <c r="A17" s="131" t="s">
        <v>168</v>
      </c>
      <c r="B17" s="24"/>
      <c r="C17" s="24"/>
      <c r="D17" s="24"/>
      <c r="E17" s="24"/>
      <c r="F17" s="24"/>
      <c r="G17" s="24"/>
    </row>
    <row r="18" spans="1:7" ht="10.5" x14ac:dyDescent="0.15">
      <c r="A18" s="86"/>
      <c r="B18" s="21"/>
      <c r="C18" s="21"/>
      <c r="D18" s="21"/>
      <c r="E18" s="21"/>
      <c r="F18" s="21"/>
      <c r="G18" s="21"/>
    </row>
    <row r="19" spans="1:7" ht="15.75" customHeight="1" x14ac:dyDescent="0.15">
      <c r="A19" s="4"/>
      <c r="B19" s="2"/>
      <c r="C19" s="2"/>
      <c r="D19" s="2"/>
      <c r="E19" s="2"/>
      <c r="F19" s="2"/>
      <c r="G19" s="2"/>
    </row>
    <row r="20" spans="1:7" ht="15.75" customHeight="1" x14ac:dyDescent="0.15">
      <c r="A20" s="5"/>
      <c r="B20" s="31"/>
      <c r="C20" s="31"/>
      <c r="D20" s="31"/>
      <c r="E20" s="31"/>
      <c r="F20" s="31"/>
      <c r="G20" s="31"/>
    </row>
  </sheetData>
  <mergeCells count="3">
    <mergeCell ref="A6:G6"/>
    <mergeCell ref="A8:G8"/>
    <mergeCell ref="A1:G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G28"/>
  <sheetViews>
    <sheetView workbookViewId="0">
      <selection activeCell="L14" sqref="L14"/>
    </sheetView>
  </sheetViews>
  <sheetFormatPr defaultColWidth="9.140625" defaultRowHeight="10.5" x14ac:dyDescent="0.15"/>
  <cols>
    <col min="1" max="1" width="44.85546875" style="6" customWidth="1"/>
    <col min="2" max="7" width="9" style="6" bestFit="1" customWidth="1"/>
    <col min="8" max="16384" width="9.140625" style="6"/>
  </cols>
  <sheetData>
    <row r="1" spans="1:7" ht="13.35" customHeight="1" x14ac:dyDescent="0.25">
      <c r="A1" s="141" t="s">
        <v>37</v>
      </c>
      <c r="B1" s="141"/>
      <c r="C1" s="141"/>
      <c r="D1" s="141"/>
      <c r="E1" s="141"/>
      <c r="F1" s="141"/>
      <c r="G1" s="140"/>
    </row>
    <row r="2" spans="1:7" ht="14.45" customHeight="1" x14ac:dyDescent="0.15">
      <c r="A2" s="16"/>
      <c r="B2" s="16">
        <v>2025</v>
      </c>
      <c r="C2" s="16">
        <v>2026</v>
      </c>
      <c r="D2" s="16">
        <v>2027</v>
      </c>
      <c r="E2" s="16">
        <v>2028</v>
      </c>
      <c r="F2" s="16">
        <v>2029</v>
      </c>
      <c r="G2" s="16">
        <v>2030</v>
      </c>
    </row>
    <row r="3" spans="1:7" ht="14.45" customHeight="1" x14ac:dyDescent="0.15">
      <c r="A3" s="17" t="s">
        <v>84</v>
      </c>
      <c r="B3" s="25">
        <v>30575.115000000002</v>
      </c>
      <c r="C3" s="25">
        <v>30459.821</v>
      </c>
      <c r="D3" s="25">
        <v>30459.821</v>
      </c>
      <c r="E3" s="25">
        <v>30459.822</v>
      </c>
      <c r="F3" s="25">
        <v>30459.822</v>
      </c>
      <c r="G3" s="25">
        <v>30459.822</v>
      </c>
    </row>
    <row r="4" spans="1:7" ht="14.45" customHeight="1" x14ac:dyDescent="0.15">
      <c r="A4" s="19" t="s">
        <v>85</v>
      </c>
      <c r="B4" s="26">
        <v>1369.7109999999993</v>
      </c>
      <c r="C4" s="26">
        <v>1437.7849999999999</v>
      </c>
      <c r="D4" s="26">
        <v>1291.0859999999993</v>
      </c>
      <c r="E4" s="26">
        <v>1291.0859999999993</v>
      </c>
      <c r="F4" s="26">
        <v>1291.0859999999993</v>
      </c>
      <c r="G4" s="26">
        <v>1291.0849999999991</v>
      </c>
    </row>
    <row r="5" spans="1:7" ht="14.45" customHeight="1" x14ac:dyDescent="0.15">
      <c r="A5" s="22" t="s">
        <v>86</v>
      </c>
      <c r="B5" s="27">
        <v>31944.826000000001</v>
      </c>
      <c r="C5" s="27">
        <v>31897.606</v>
      </c>
      <c r="D5" s="27">
        <v>31750.906999999999</v>
      </c>
      <c r="E5" s="27">
        <v>31750.907999999999</v>
      </c>
      <c r="F5" s="27">
        <v>31750.907999999999</v>
      </c>
      <c r="G5" s="27">
        <v>31750.906999999999</v>
      </c>
    </row>
    <row r="6" spans="1:7" ht="14.45" customHeight="1" x14ac:dyDescent="0.15">
      <c r="A6" s="17"/>
      <c r="B6" s="18"/>
      <c r="C6" s="18"/>
      <c r="D6" s="18"/>
      <c r="E6" s="18"/>
      <c r="F6" s="18"/>
      <c r="G6" s="18"/>
    </row>
    <row r="7" spans="1:7" ht="14.45" customHeight="1" x14ac:dyDescent="0.25">
      <c r="A7" s="145" t="s">
        <v>51</v>
      </c>
      <c r="B7" s="146"/>
      <c r="C7" s="146"/>
      <c r="D7" s="146"/>
      <c r="E7" s="146"/>
      <c r="F7" s="146"/>
      <c r="G7" s="138"/>
    </row>
    <row r="8" spans="1:7" ht="14.45" customHeight="1" x14ac:dyDescent="0.15">
      <c r="A8" s="28"/>
      <c r="B8" s="18"/>
      <c r="C8" s="18"/>
      <c r="D8" s="18"/>
      <c r="E8" s="18"/>
      <c r="F8" s="18"/>
      <c r="G8" s="18"/>
    </row>
    <row r="9" spans="1:7" ht="14.45" customHeight="1" x14ac:dyDescent="0.25">
      <c r="A9" s="142" t="s">
        <v>87</v>
      </c>
      <c r="B9" s="143"/>
      <c r="C9" s="143"/>
      <c r="D9" s="143"/>
      <c r="E9" s="143"/>
      <c r="F9" s="143"/>
      <c r="G9" s="144"/>
    </row>
    <row r="10" spans="1:7" ht="14.45" customHeight="1" x14ac:dyDescent="0.15">
      <c r="A10" s="15" t="s">
        <v>24</v>
      </c>
      <c r="B10" s="75"/>
      <c r="C10" s="75"/>
      <c r="D10" s="75"/>
      <c r="E10" s="75"/>
      <c r="F10" s="75"/>
      <c r="G10" s="82"/>
    </row>
    <row r="11" spans="1:7" ht="14.45" customHeight="1" x14ac:dyDescent="0.15">
      <c r="A11" s="37" t="s">
        <v>88</v>
      </c>
      <c r="B11" s="69">
        <v>1358.4110000000001</v>
      </c>
      <c r="C11" s="69">
        <v>1353.2850000000001</v>
      </c>
      <c r="D11" s="69">
        <v>1353.2860000000001</v>
      </c>
      <c r="E11" s="69">
        <v>1353.2860000000001</v>
      </c>
      <c r="F11" s="69">
        <v>1353.2860000000001</v>
      </c>
      <c r="G11" s="69">
        <v>1353.2850000000001</v>
      </c>
    </row>
    <row r="12" spans="1:7" ht="14.45" customHeight="1" x14ac:dyDescent="0.15">
      <c r="A12" s="37"/>
      <c r="B12" s="69"/>
      <c r="C12" s="69"/>
      <c r="D12" s="69"/>
      <c r="E12" s="69"/>
      <c r="F12" s="69"/>
      <c r="G12" s="69"/>
    </row>
    <row r="13" spans="1:7" ht="14.45" customHeight="1" x14ac:dyDescent="0.15">
      <c r="A13" s="37" t="s">
        <v>111</v>
      </c>
      <c r="B13" s="69"/>
      <c r="C13" s="69">
        <v>-75</v>
      </c>
      <c r="D13" s="69">
        <v>-75</v>
      </c>
      <c r="E13" s="69">
        <v>-75</v>
      </c>
      <c r="F13" s="69">
        <v>-75</v>
      </c>
      <c r="G13" s="69">
        <v>-75</v>
      </c>
    </row>
    <row r="14" spans="1:7" ht="52.5" x14ac:dyDescent="0.15">
      <c r="A14" s="118" t="s">
        <v>119</v>
      </c>
      <c r="B14" s="69"/>
      <c r="C14" s="69"/>
      <c r="D14" s="69"/>
      <c r="E14" s="69"/>
      <c r="F14" s="69"/>
      <c r="G14" s="69"/>
    </row>
    <row r="15" spans="1:7" ht="14.45" customHeight="1" x14ac:dyDescent="0.15">
      <c r="A15" s="37"/>
      <c r="B15" s="69"/>
      <c r="C15" s="69"/>
      <c r="D15" s="69"/>
      <c r="E15" s="69"/>
      <c r="F15" s="69"/>
      <c r="G15" s="69"/>
    </row>
    <row r="16" spans="1:7" ht="14.45" customHeight="1" x14ac:dyDescent="0.15">
      <c r="A16" s="89" t="s">
        <v>112</v>
      </c>
      <c r="B16" s="24">
        <v>6</v>
      </c>
      <c r="C16" s="24"/>
      <c r="D16" s="24"/>
      <c r="E16" s="24"/>
      <c r="F16" s="24"/>
      <c r="G16" s="24"/>
    </row>
    <row r="17" spans="1:7" ht="126.75" customHeight="1" x14ac:dyDescent="0.15">
      <c r="A17" s="96" t="s">
        <v>120</v>
      </c>
      <c r="B17" s="24"/>
      <c r="C17" s="24"/>
      <c r="D17" s="24"/>
      <c r="E17" s="24"/>
      <c r="F17" s="24"/>
      <c r="G17" s="24"/>
    </row>
    <row r="18" spans="1:7" ht="14.45" customHeight="1" x14ac:dyDescent="0.15">
      <c r="A18" s="121"/>
      <c r="B18" s="24"/>
      <c r="C18" s="24"/>
      <c r="D18" s="24"/>
      <c r="E18" s="24"/>
      <c r="F18" s="24"/>
      <c r="G18" s="24"/>
    </row>
    <row r="19" spans="1:7" ht="14.45" customHeight="1" x14ac:dyDescent="0.15">
      <c r="A19" s="14" t="s">
        <v>25</v>
      </c>
      <c r="B19" s="69"/>
      <c r="C19" s="69"/>
      <c r="D19" s="69"/>
      <c r="E19" s="69"/>
      <c r="F19" s="69"/>
      <c r="G19" s="69"/>
    </row>
    <row r="20" spans="1:7" ht="14.45" customHeight="1" x14ac:dyDescent="0.15">
      <c r="A20" s="132" t="s">
        <v>89</v>
      </c>
      <c r="B20" s="24"/>
      <c r="C20" s="24">
        <v>146.69999999999999</v>
      </c>
      <c r="D20" s="24"/>
      <c r="E20" s="24"/>
      <c r="F20" s="24"/>
      <c r="G20" s="24"/>
    </row>
    <row r="21" spans="1:7" ht="63" x14ac:dyDescent="0.15">
      <c r="A21" s="131" t="s">
        <v>169</v>
      </c>
      <c r="B21" s="24"/>
      <c r="C21" s="24"/>
      <c r="D21" s="24"/>
      <c r="E21" s="24"/>
      <c r="F21" s="24"/>
      <c r="G21" s="24"/>
    </row>
    <row r="22" spans="1:7" ht="14.45" customHeight="1" x14ac:dyDescent="0.15">
      <c r="A22" s="133"/>
      <c r="B22" s="24"/>
      <c r="C22" s="24"/>
      <c r="D22" s="24"/>
      <c r="E22" s="24"/>
      <c r="F22" s="24"/>
      <c r="G22" s="24"/>
    </row>
    <row r="23" spans="1:7" ht="14.45" customHeight="1" x14ac:dyDescent="0.15">
      <c r="A23" s="126" t="s">
        <v>70</v>
      </c>
      <c r="B23" s="69"/>
      <c r="C23" s="69"/>
      <c r="D23" s="69"/>
      <c r="E23" s="69"/>
      <c r="F23" s="69"/>
      <c r="G23" s="69"/>
    </row>
    <row r="24" spans="1:7" s="106" customFormat="1" ht="14.1" customHeight="1" x14ac:dyDescent="0.15">
      <c r="A24" s="130" t="s">
        <v>93</v>
      </c>
      <c r="B24" s="105">
        <v>5.3</v>
      </c>
      <c r="C24" s="105">
        <v>5.3</v>
      </c>
      <c r="D24" s="105">
        <v>5.3</v>
      </c>
      <c r="E24" s="105">
        <v>5.3</v>
      </c>
      <c r="F24" s="105">
        <v>5.3</v>
      </c>
      <c r="G24" s="105">
        <v>5.3</v>
      </c>
    </row>
    <row r="25" spans="1:7" s="106" customFormat="1" x14ac:dyDescent="0.15">
      <c r="A25" s="130" t="s">
        <v>90</v>
      </c>
      <c r="B25" s="105"/>
      <c r="C25" s="105">
        <v>7.5</v>
      </c>
      <c r="D25" s="105">
        <v>7.5</v>
      </c>
      <c r="E25" s="105">
        <v>7.5</v>
      </c>
      <c r="F25" s="105">
        <v>7.5</v>
      </c>
      <c r="G25" s="105">
        <v>7.5</v>
      </c>
    </row>
    <row r="26" spans="1:7" s="106" customFormat="1" x14ac:dyDescent="0.15">
      <c r="A26" s="86"/>
      <c r="B26" s="134"/>
      <c r="C26" s="134"/>
      <c r="D26" s="134"/>
      <c r="E26" s="134"/>
      <c r="F26" s="134"/>
      <c r="G26" s="134"/>
    </row>
    <row r="27" spans="1:7" x14ac:dyDescent="0.15">
      <c r="A27" s="4"/>
      <c r="B27" s="2"/>
      <c r="C27" s="2"/>
      <c r="D27" s="2"/>
      <c r="E27" s="2"/>
      <c r="F27" s="2"/>
      <c r="G27" s="2"/>
    </row>
    <row r="28" spans="1:7" x14ac:dyDescent="0.15">
      <c r="A28" s="5"/>
      <c r="B28" s="31"/>
      <c r="C28" s="31"/>
      <c r="D28" s="31"/>
      <c r="E28" s="31"/>
      <c r="F28" s="31"/>
      <c r="G28" s="31"/>
    </row>
  </sheetData>
  <mergeCells count="3">
    <mergeCell ref="A1:G1"/>
    <mergeCell ref="A7:G7"/>
    <mergeCell ref="A9:G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24</vt:i4>
      </vt:variant>
      <vt:variant>
        <vt:lpstr>Benoemde bereiken</vt:lpstr>
      </vt:variant>
      <vt:variant>
        <vt:i4>1</vt:i4>
      </vt:variant>
    </vt:vector>
  </HeadingPairs>
  <TitlesOfParts>
    <vt:vector size="25" baseType="lpstr">
      <vt:lpstr>Totaal Zvw 1e sup</vt:lpstr>
      <vt:lpstr>Huisartsen</vt:lpstr>
      <vt:lpstr>MDZ</vt:lpstr>
      <vt:lpstr>Tandh</vt:lpstr>
      <vt:lpstr>Paramesch</vt:lpstr>
      <vt:lpstr>Verloskunde</vt:lpstr>
      <vt:lpstr>Kraamzorg</vt:lpstr>
      <vt:lpstr>Zintuiglijk geh</vt:lpstr>
      <vt:lpstr>MSZ</vt:lpstr>
      <vt:lpstr>GRZ en ELV</vt:lpstr>
      <vt:lpstr>BB aca en kapl</vt:lpstr>
      <vt:lpstr>BB CZ</vt:lpstr>
      <vt:lpstr>Overige cur</vt:lpstr>
      <vt:lpstr>ggz</vt:lpstr>
      <vt:lpstr>Apotheek</vt:lpstr>
      <vt:lpstr>hulpm</vt:lpstr>
      <vt:lpstr>Wijkverpleging</vt:lpstr>
      <vt:lpstr>Ambulance</vt:lpstr>
      <vt:lpstr>Grens</vt:lpstr>
      <vt:lpstr>Overig ziekenv</vt:lpstr>
      <vt:lpstr>Opleidingen</vt:lpstr>
      <vt:lpstr>Transformatiemiddelen IZA</vt:lpstr>
      <vt:lpstr>Nom en onv Zvw</vt:lpstr>
      <vt:lpstr>ontv Zvw</vt:lpstr>
      <vt:lpstr>'Totaal Zvw 1e sup'!Afdrukbereik</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Tabellen FBZ</dc:title>
  <dc:creator>Walter</dc:creator>
  <cp:lastModifiedBy>Ramsaran, K. (Walter)</cp:lastModifiedBy>
  <cp:lastPrinted>2018-09-05T13:05:26Z</cp:lastPrinted>
  <dcterms:created xsi:type="dcterms:W3CDTF">2012-08-06T10:08:34Z</dcterms:created>
  <dcterms:modified xsi:type="dcterms:W3CDTF">2025-05-09T07:53:14Z</dcterms:modified>
</cp:coreProperties>
</file>