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worksheets/sheet6.xml" ContentType="application/vnd.openxmlformats-officedocument.spreadsheetml.worksheet+xml"/>
  <Override PartName="/xl/pivotCache/pivotCacheRecords1.xml" ContentType="application/vnd.openxmlformats-officedocument.spreadsheetml.pivotCacheRecords+xml"/>
  <Override PartName="/xl/pivotCache/pivotCacheDefinition1.xml" ContentType="application/vnd.openxmlformats-officedocument.spreadsheetml.pivotCacheDefinition+xml"/>
  <Override PartName="/xl/pivotTables/pivotTable1.xml" ContentType="application/vnd.openxmlformats-officedocument.spreadsheetml.pivotTable+xml"/>
  <Override PartName="/xl/worksheets/sheet7.xml" ContentType="application/vnd.openxmlformats-officedocument.spreadsheetml.worksheet+xml"/>
  <Override PartName="/xl/worksheets/sheet8.xml" ContentType="application/vnd.openxmlformats-officedocument.spreadsheetml.worksheet+xml"/>
  <Override PartName="/xl/drawings/drawing3.xml" ContentType="application/vnd.openxmlformats-officedocument.drawing+xml"/>
  <Override PartName="/xl/externalLinks/externalLink1.xml" ContentType="application/vnd.openxmlformats-officedocument.spreadsheetml.externalLink+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 Type="http://schemas.openxmlformats.org/officeDocument/2006/relationships/custom-properties" Target="docProps/custom.xml" Id="rId4"/></Relationships>
</file>

<file path=xl/workbook.xml><?xml version="1.0" encoding="utf-8"?>
<workbook xmlns="http://schemas.openxmlformats.org/spreadsheetml/2006/main">
  <workbookPr/>
  <bookViews>
    <workbookView visibility="visible" minimized="0" showHorizontalScroll="1" showVerticalScroll="1" showSheetTabs="1" xWindow="-108" yWindow="-108" windowWidth="23256" windowHeight="12456" tabRatio="849" firstSheet="0" activeTab="2" autoFilterDateGrouping="1"/>
  </bookViews>
  <sheets>
    <sheet xmlns:r="http://schemas.openxmlformats.org/officeDocument/2006/relationships" name="Uitleg " sheetId="1" state="visible" r:id="rId1"/>
    <sheet xmlns:r="http://schemas.openxmlformats.org/officeDocument/2006/relationships" name="Was-wordt-lijst" sheetId="2" state="visible" r:id="rId2"/>
    <sheet xmlns:r="http://schemas.openxmlformats.org/officeDocument/2006/relationships" name="1. Onderbouwing leenplafond" sheetId="3" state="visible" r:id="rId3"/>
    <sheet xmlns:r="http://schemas.openxmlformats.org/officeDocument/2006/relationships" name="2. Toelichting Activa" sheetId="4" state="visible" r:id="rId4"/>
    <sheet xmlns:r="http://schemas.openxmlformats.org/officeDocument/2006/relationships" name="3. Aanvraag formulier" sheetId="5" state="visible" r:id="rId5"/>
    <sheet xmlns:r="http://schemas.openxmlformats.org/officeDocument/2006/relationships" name="RHB" sheetId="6" state="visible" r:id="rId6"/>
    <sheet xmlns:r="http://schemas.openxmlformats.org/officeDocument/2006/relationships" name="Parameters" sheetId="7" state="hidden" r:id="rId7"/>
    <sheet xmlns:r="http://schemas.openxmlformats.org/officeDocument/2006/relationships" name="Onderhoud" sheetId="8" state="hidden" r:id="rId8"/>
  </sheets>
  <externalReferences>
    <externalReference xmlns:r="http://schemas.openxmlformats.org/officeDocument/2006/relationships" r:id="rId10"/>
  </externalReferences>
  <definedNames>
    <definedName name="Activa">Parameters!$A$3:$A$98</definedName>
    <definedName name="Areaalassets_Infrastructuur">Parameters!$F$3:$F$98</definedName>
    <definedName name="Computer_hardware_en_software">Parameters!$I$3:$I$98</definedName>
    <definedName name="Erfpachtrechten">Parameters!$E$3:$E$98</definedName>
    <definedName name="Gebouwen">Parameters!$C$3:$C$98</definedName>
    <definedName name="Grond">Parameters!$B$3:$B$98</definedName>
    <definedName name="Installaties">Parameters!$G$3:$G$98</definedName>
    <definedName name="Inventaris">Parameters!$H$3:$H$98</definedName>
    <definedName name="Overige_materiële_vaste_activa">Parameters!$M$3:$M$98</definedName>
    <definedName name="Vaartuigen">Parameters!$K$3:$K$98</definedName>
    <definedName name="Verbouwingen">Parameters!$D$3:$D$98</definedName>
    <definedName name="Vervoermiddelen">Parameters!$J$3:$J$98</definedName>
    <definedName name="Vliegtuigen">Parameters!$L$3:$L$98</definedName>
    <definedName name="Activa" localSheetId="0">[1]Parameters!$A$3:$A$98</definedName>
  </definedNames>
  <calcPr calcId="191029" fullCalcOnLoad="1"/>
  <pivotCaches>
    <pivotCache xmlns:r="http://schemas.openxmlformats.org/officeDocument/2006/relationships" cacheId="0" r:id="rId9"/>
  </pivotCaches>
</workbook>
</file>

<file path=xl/styles.xml><?xml version="1.0" encoding="utf-8"?>
<styleSheet xmlns="http://schemas.openxmlformats.org/spreadsheetml/2006/main">
  <numFmts count="4">
    <numFmt numFmtId="164" formatCode="_ * #,##0.00_ ;_ * \-#,##0.00_ ;_ * &quot;-&quot;??_ ;_ @_ "/>
    <numFmt numFmtId="165" formatCode="&quot;€&quot;\ #,##0.00;[Red]&quot;€&quot;\ \-#,##0.00"/>
    <numFmt numFmtId="166" formatCode="_ * #,##0_ ;_ * \-#,##0_ ;_ * &quot;-&quot;_ ;_ @_ "/>
    <numFmt numFmtId="167" formatCode="0.0%"/>
  </numFmts>
  <fonts count="30">
    <font>
      <name val="Calibri"/>
      <family val="2"/>
      <color theme="1"/>
      <sz val="11"/>
      <scheme val="minor"/>
    </font>
    <font>
      <name val="Calibri"/>
      <family val="2"/>
      <color theme="1"/>
      <sz val="11"/>
      <scheme val="minor"/>
    </font>
    <font>
      <name val="Calibri Light"/>
      <family val="2"/>
      <color theme="3"/>
      <sz val="18"/>
      <scheme val="major"/>
    </font>
    <font>
      <name val="Calibri"/>
      <family val="2"/>
      <b val="1"/>
      <color theme="3"/>
      <sz val="15"/>
      <scheme val="minor"/>
    </font>
    <font>
      <name val="Calibri"/>
      <family val="2"/>
      <b val="1"/>
      <color rgb="FF3F3F3F"/>
      <sz val="11"/>
      <scheme val="minor"/>
    </font>
    <font>
      <name val="Verdana"/>
      <family val="2"/>
      <color theme="1"/>
      <sz val="8"/>
    </font>
    <font>
      <name val="Calibri"/>
      <family val="2"/>
      <color theme="1" tint="0.3499862666707358"/>
      <sz val="10"/>
      <scheme val="minor"/>
    </font>
    <font>
      <name val="Verdana"/>
      <family val="2"/>
      <b val="1"/>
      <color theme="1"/>
      <sz val="8"/>
    </font>
    <font>
      <name val="Verdana"/>
      <family val="2"/>
      <color theme="1"/>
      <sz val="9"/>
    </font>
    <font>
      <name val="Calibri"/>
      <family val="2"/>
      <b val="1"/>
      <color theme="1" tint="0.3499862666707358"/>
      <sz val="10"/>
      <scheme val="minor"/>
    </font>
    <font>
      <name val="Calibri"/>
      <family val="2"/>
      <b val="1"/>
      <color theme="1"/>
      <sz val="11"/>
      <scheme val="minor"/>
    </font>
    <font>
      <name val="Verdana"/>
      <family val="2"/>
      <b val="1"/>
      <color theme="1"/>
      <sz val="12"/>
    </font>
    <font>
      <name val="Verdana"/>
      <family val="2"/>
      <b val="1"/>
      <color theme="1" tint="0.3499862666707358"/>
      <sz val="9"/>
    </font>
    <font>
      <name val="Verdana"/>
      <family val="2"/>
      <b val="1"/>
      <color theme="1" tint="0.3499862666707358"/>
      <sz val="10"/>
    </font>
    <font>
      <name val="Verdana"/>
      <family val="2"/>
      <i val="1"/>
      <color theme="1"/>
      <sz val="11"/>
    </font>
    <font>
      <name val="Verdana"/>
      <family val="2"/>
      <color rgb="FFFF0000"/>
      <sz val="10"/>
    </font>
    <font>
      <name val="Verdana"/>
      <family val="2"/>
      <b val="1"/>
      <color rgb="FFFF0000"/>
      <sz val="10"/>
    </font>
    <font>
      <name val="Verdana"/>
      <family val="2"/>
      <color theme="1"/>
      <sz val="10"/>
    </font>
    <font>
      <name val="Verdana"/>
      <family val="2"/>
      <b val="1"/>
      <color theme="1"/>
      <sz val="10"/>
    </font>
    <font>
      <name val="Verdana"/>
      <family val="2"/>
      <color theme="1" tint="0.3499862666707358"/>
      <sz val="9"/>
    </font>
    <font>
      <name val="Verdana"/>
      <family val="2"/>
      <b val="1"/>
      <color theme="3"/>
      <sz val="14"/>
    </font>
    <font>
      <name val="Verdana"/>
      <family val="2"/>
      <b val="1"/>
      <sz val="10"/>
    </font>
    <font>
      <name val="Verdana"/>
      <family val="2"/>
      <i val="1"/>
      <color theme="1"/>
      <sz val="10"/>
    </font>
    <font>
      <name val="Calibri"/>
      <family val="2"/>
      <color theme="7" tint="0.5999938962981048"/>
      <sz val="10"/>
      <scheme val="minor"/>
    </font>
    <font>
      <name val="Verdana"/>
      <family val="2"/>
      <color theme="1"/>
      <sz val="11"/>
    </font>
    <font>
      <name val="Verdana"/>
      <family val="2"/>
      <b val="1"/>
      <color theme="1"/>
      <sz val="14"/>
    </font>
    <font>
      <name val="Verdana"/>
      <family val="2"/>
      <b val="1"/>
      <color theme="1"/>
      <sz val="9"/>
    </font>
    <font>
      <name val="Verdana"/>
      <family val="2"/>
      <b val="1"/>
      <color theme="3"/>
      <sz val="12"/>
    </font>
    <font>
      <name val="Verdana"/>
      <family val="2"/>
      <color theme="3"/>
      <sz val="16"/>
    </font>
    <font>
      <name val="Verdana"/>
      <family val="2"/>
      <b val="1"/>
      <color theme="1"/>
      <sz val="11"/>
    </font>
  </fonts>
  <fills count="10">
    <fill>
      <patternFill/>
    </fill>
    <fill>
      <patternFill patternType="gray125"/>
    </fill>
    <fill>
      <patternFill patternType="solid">
        <fgColor rgb="FFF2F2F2"/>
      </patternFill>
    </fill>
    <fill>
      <patternFill patternType="solid">
        <fgColor theme="0"/>
        <bgColor indexed="64"/>
      </patternFill>
    </fill>
    <fill>
      <patternFill patternType="solid">
        <fgColor theme="4" tint="0.7999816888943144"/>
        <bgColor indexed="64"/>
      </patternFill>
    </fill>
    <fill>
      <patternFill patternType="darkUp">
        <fgColor theme="4"/>
      </patternFill>
    </fill>
    <fill>
      <patternFill patternType="solid">
        <fgColor theme="2" tint="-0.09997863704336681"/>
        <bgColor indexed="64"/>
      </patternFill>
    </fill>
    <fill>
      <patternFill patternType="solid">
        <fgColor theme="4" tint="0.5999938962981048"/>
        <bgColor indexed="64"/>
      </patternFill>
    </fill>
    <fill>
      <patternFill patternType="darkUp">
        <fgColor theme="4"/>
        <bgColor auto="1"/>
      </patternFill>
    </fill>
    <fill>
      <patternFill patternType="solid">
        <fgColor theme="0" tint="-0.1499984740745262"/>
        <bgColor indexed="64"/>
      </patternFill>
    </fill>
  </fills>
  <borders count="9">
    <border>
      <left/>
      <right/>
      <top/>
      <bottom/>
      <diagonal/>
    </border>
    <border>
      <left/>
      <right/>
      <top/>
      <bottom style="thick">
        <color theme="4"/>
      </bottom>
      <diagonal/>
    </border>
    <border>
      <left style="thin">
        <color rgb="FF3F3F3F"/>
      </left>
      <right style="thin">
        <color rgb="FF3F3F3F"/>
      </right>
      <top style="thin">
        <color rgb="FF3F3F3F"/>
      </top>
      <bottom style="thin">
        <color rgb="FF3F3F3F"/>
      </bottom>
      <diagonal/>
    </border>
    <border>
      <left/>
      <right/>
      <top/>
      <bottom style="thin">
        <color theme="1" tint="0.3499862666707358"/>
      </bottom>
      <diagonal/>
    </border>
    <border>
      <left/>
      <right/>
      <top style="thin">
        <color theme="1" tint="0.3499862666707358"/>
      </top>
      <bottom/>
      <diagonal/>
    </border>
    <border>
      <left/>
      <right/>
      <top/>
      <bottom style="medium">
        <color rgb="FF0070C0"/>
      </bottom>
      <diagonal/>
    </border>
    <border>
      <left style="medium">
        <color indexed="64"/>
      </left>
      <right style="medium">
        <color rgb="FF0070C0"/>
      </right>
      <top style="medium">
        <color indexed="64"/>
      </top>
      <bottom style="medium">
        <color indexed="64"/>
      </bottom>
      <diagonal/>
    </border>
    <border>
      <left style="medium">
        <color rgb="FF0070C0"/>
      </left>
      <right style="medium">
        <color rgb="FF0070C0"/>
      </right>
      <top style="medium">
        <color indexed="64"/>
      </top>
      <bottom style="medium">
        <color indexed="64"/>
      </bottom>
      <diagonal/>
    </border>
    <border>
      <left style="medium">
        <color rgb="FF0070C0"/>
      </left>
      <right style="medium">
        <color indexed="64"/>
      </right>
      <top style="medium">
        <color indexed="64"/>
      </top>
      <bottom style="medium">
        <color indexed="64"/>
      </bottom>
      <diagonal/>
    </border>
  </borders>
  <cellStyleXfs count="6">
    <xf numFmtId="0" fontId="1" fillId="0" borderId="0"/>
    <xf numFmtId="9" fontId="1" fillId="0" borderId="0"/>
    <xf numFmtId="0" fontId="2" fillId="0" borderId="0"/>
    <xf numFmtId="0" fontId="3" fillId="0" borderId="1"/>
    <xf numFmtId="0" fontId="4" fillId="2" borderId="2"/>
    <xf numFmtId="43" fontId="1" fillId="0" borderId="0"/>
  </cellStyleXfs>
  <cellXfs count="101">
    <xf numFmtId="0" fontId="0" fillId="0" borderId="0" pivotButton="0" quotePrefix="0" xfId="0"/>
    <xf numFmtId="0" fontId="0" fillId="6" borderId="0" pivotButton="0" quotePrefix="0" xfId="0"/>
    <xf numFmtId="0" fontId="0" fillId="7" borderId="0" pivotButton="0" quotePrefix="0" xfId="0"/>
    <xf numFmtId="0" fontId="11" fillId="0" borderId="0" pivotButton="0" quotePrefix="0" xfId="0"/>
    <xf numFmtId="0" fontId="10" fillId="7" borderId="0" pivotButton="0" quotePrefix="0" xfId="0"/>
    <xf numFmtId="0" fontId="2" fillId="0" borderId="0" applyAlignment="1" pivotButton="0" quotePrefix="0" xfId="2">
      <alignment vertical="center"/>
    </xf>
    <xf numFmtId="0" fontId="0" fillId="0" borderId="0" applyAlignment="1" pivotButton="0" quotePrefix="0" xfId="0">
      <alignment vertical="center"/>
    </xf>
    <xf numFmtId="0" fontId="0" fillId="5" borderId="0" pivotButton="0" quotePrefix="0" xfId="0"/>
    <xf numFmtId="0" fontId="0" fillId="0" borderId="0" pivotButton="0" quotePrefix="0" xfId="0"/>
    <xf numFmtId="0" fontId="20" fillId="0" borderId="1" applyAlignment="1" pivotButton="0" quotePrefix="0" xfId="3">
      <alignment vertical="center"/>
    </xf>
    <xf numFmtId="0" fontId="19" fillId="0" borderId="0" pivotButton="0" quotePrefix="0" xfId="0"/>
    <xf numFmtId="0" fontId="6" fillId="0" borderId="0" pivotButton="0" quotePrefix="0" xfId="0"/>
    <xf numFmtId="0" fontId="3" fillId="0" borderId="1" applyAlignment="1" pivotButton="0" quotePrefix="0" xfId="3">
      <alignment vertical="center"/>
    </xf>
    <xf numFmtId="0" fontId="22" fillId="0" borderId="0" pivotButton="0" quotePrefix="0" xfId="0"/>
    <xf numFmtId="0" fontId="17" fillId="0" borderId="0" pivotButton="0" quotePrefix="0" xfId="0"/>
    <xf numFmtId="0" fontId="17" fillId="0" borderId="0" applyAlignment="1" pivotButton="0" quotePrefix="0" xfId="0">
      <alignment horizontal="right"/>
    </xf>
    <xf numFmtId="0" fontId="18" fillId="0" borderId="0" pivotButton="0" quotePrefix="0" xfId="0"/>
    <xf numFmtId="0" fontId="10" fillId="0" borderId="0" pivotButton="0" quotePrefix="0" xfId="0"/>
    <xf numFmtId="164" fontId="17" fillId="0" borderId="0" pivotButton="0" quotePrefix="0" xfId="5"/>
    <xf numFmtId="165" fontId="17" fillId="0" borderId="0" pivotButton="0" quotePrefix="0" xfId="0"/>
    <xf numFmtId="9" fontId="15" fillId="0" borderId="0" pivotButton="0" quotePrefix="0" xfId="1"/>
    <xf numFmtId="164" fontId="18" fillId="0" borderId="0" pivotButton="0" quotePrefix="0" xfId="5"/>
    <xf numFmtId="165" fontId="18" fillId="0" borderId="0" pivotButton="0" quotePrefix="0" xfId="0"/>
    <xf numFmtId="9" fontId="16" fillId="0" borderId="0" pivotButton="0" quotePrefix="0" xfId="1"/>
    <xf numFmtId="0" fontId="13" fillId="0" borderId="0" pivotButton="0" quotePrefix="0" xfId="0"/>
    <xf numFmtId="0" fontId="9" fillId="0" borderId="0" pivotButton="0" quotePrefix="0" xfId="0"/>
    <xf numFmtId="0" fontId="12" fillId="0" borderId="0" pivotButton="0" quotePrefix="0" xfId="0"/>
    <xf numFmtId="0" fontId="17" fillId="0" borderId="0" applyAlignment="1" pivotButton="0" quotePrefix="0" xfId="0">
      <alignment horizontal="center"/>
    </xf>
    <xf numFmtId="0" fontId="24" fillId="0" borderId="0" pivotButton="0" quotePrefix="0" xfId="0"/>
    <xf numFmtId="0" fontId="0" fillId="0" borderId="0" pivotButton="0" quotePrefix="0" xfId="0"/>
    <xf numFmtId="0" fontId="0" fillId="0" borderId="0" applyAlignment="1" pivotButton="0" quotePrefix="0" xfId="0">
      <alignment wrapText="1"/>
    </xf>
    <xf numFmtId="164" fontId="17" fillId="0" borderId="0" pivotButton="0" quotePrefix="0" xfId="0"/>
    <xf numFmtId="0" fontId="27" fillId="0" borderId="1" applyAlignment="1" pivotButton="0" quotePrefix="0" xfId="3">
      <alignment vertical="center"/>
    </xf>
    <xf numFmtId="0" fontId="28" fillId="0" borderId="0" applyAlignment="1" pivotButton="0" quotePrefix="0" xfId="2">
      <alignment horizontal="left" vertical="center"/>
    </xf>
    <xf numFmtId="0" fontId="0" fillId="4" borderId="0" pivotButton="0" quotePrefix="0" xfId="0"/>
    <xf numFmtId="0" fontId="11" fillId="0" borderId="5" pivotButton="0" quotePrefix="0" xfId="0"/>
    <xf numFmtId="0" fontId="24" fillId="5" borderId="0" pivotButton="0" quotePrefix="0" xfId="0"/>
    <xf numFmtId="0" fontId="8" fillId="4" borderId="0" applyProtection="1" pivotButton="0" quotePrefix="0" xfId="0">
      <protection locked="0" hidden="0"/>
    </xf>
    <xf numFmtId="0" fontId="17" fillId="0" borderId="0" applyProtection="1" pivotButton="0" quotePrefix="0" xfId="0">
      <protection locked="0" hidden="0"/>
    </xf>
    <xf numFmtId="166" fontId="8" fillId="4" borderId="0" applyProtection="1" pivotButton="0" quotePrefix="0" xfId="5">
      <protection locked="0" hidden="0"/>
    </xf>
    <xf numFmtId="0" fontId="24" fillId="0" borderId="0" pivotButton="0" quotePrefix="0" xfId="0"/>
    <xf numFmtId="0" fontId="11" fillId="0" borderId="0" applyAlignment="1" pivotButton="0" quotePrefix="0" xfId="0">
      <alignment horizontal="left" vertical="center"/>
    </xf>
    <xf numFmtId="0" fontId="24" fillId="8" borderId="0" pivotButton="0" quotePrefix="0" xfId="0"/>
    <xf numFmtId="0" fontId="25" fillId="0" borderId="0" applyAlignment="1" pivotButton="0" quotePrefix="0" xfId="0">
      <alignment horizontal="center" vertical="center"/>
    </xf>
    <xf numFmtId="0" fontId="5" fillId="0" borderId="0" applyAlignment="1" pivotButton="0" quotePrefix="0" xfId="0">
      <alignment horizontal="center"/>
    </xf>
    <xf numFmtId="0" fontId="7" fillId="0" borderId="0" applyAlignment="1" pivotButton="0" quotePrefix="0" xfId="0">
      <alignment horizontal="center"/>
    </xf>
    <xf numFmtId="0" fontId="8" fillId="0" borderId="5" pivotButton="0" quotePrefix="0" xfId="0"/>
    <xf numFmtId="0" fontId="8" fillId="0" borderId="0" pivotButton="0" quotePrefix="0" xfId="0"/>
    <xf numFmtId="0" fontId="0" fillId="0" borderId="0" pivotButton="1" quotePrefix="0" xfId="0"/>
    <xf numFmtId="0" fontId="0" fillId="0" borderId="0" applyAlignment="1" pivotButton="0" quotePrefix="0" xfId="0">
      <alignment horizontal="left"/>
    </xf>
    <xf numFmtId="164" fontId="0" fillId="0" borderId="0" pivotButton="0" quotePrefix="0" xfId="0"/>
    <xf numFmtId="164" fontId="17" fillId="9" borderId="0" pivotButton="0" quotePrefix="0" xfId="5"/>
    <xf numFmtId="164" fontId="18" fillId="9" borderId="0" pivotButton="0" quotePrefix="0" xfId="5"/>
    <xf numFmtId="10" fontId="18" fillId="9" borderId="0" pivotButton="0" quotePrefix="0" xfId="0"/>
    <xf numFmtId="164" fontId="21" fillId="9" borderId="0" pivotButton="0" quotePrefix="0" xfId="5"/>
    <xf numFmtId="166" fontId="26" fillId="9" borderId="5" pivotButton="0" quotePrefix="0" xfId="0"/>
    <xf numFmtId="167" fontId="26" fillId="9" borderId="5" pivotButton="0" quotePrefix="0" xfId="1"/>
    <xf numFmtId="166" fontId="26" fillId="9" borderId="0" pivotButton="0" quotePrefix="0" xfId="5"/>
    <xf numFmtId="0" fontId="5" fillId="9" borderId="6" applyAlignment="1" pivotButton="0" quotePrefix="0" xfId="0">
      <alignment horizontal="left" vertical="center" wrapText="1"/>
    </xf>
    <xf numFmtId="0" fontId="5" fillId="9" borderId="7" applyAlignment="1" pivotButton="0" quotePrefix="0" xfId="0">
      <alignment horizontal="left" wrapText="1"/>
    </xf>
    <xf numFmtId="0" fontId="5" fillId="9" borderId="8" applyAlignment="1" pivotButton="0" quotePrefix="0" xfId="0">
      <alignment horizontal="left" wrapText="1"/>
    </xf>
    <xf numFmtId="0" fontId="7" fillId="9" borderId="0" applyAlignment="1" pivotButton="0" quotePrefix="0" xfId="0">
      <alignment horizontal="center"/>
    </xf>
    <xf numFmtId="0" fontId="24" fillId="9" borderId="0" pivotButton="0" quotePrefix="0" xfId="0"/>
    <xf numFmtId="166" fontId="26" fillId="4" borderId="5" applyProtection="1" pivotButton="0" quotePrefix="0" xfId="5">
      <protection locked="0" hidden="0"/>
    </xf>
    <xf numFmtId="166" fontId="26" fillId="4" borderId="5" applyProtection="1" pivotButton="0" quotePrefix="0" xfId="0">
      <protection locked="0" hidden="0"/>
    </xf>
    <xf numFmtId="0" fontId="29" fillId="0" borderId="0" pivotButton="0" quotePrefix="0" xfId="0"/>
    <xf numFmtId="0" fontId="18" fillId="4" borderId="0" applyAlignment="1" applyProtection="1" pivotButton="0" quotePrefix="0" xfId="0">
      <alignment horizontal="left"/>
      <protection locked="0" hidden="0"/>
    </xf>
    <xf numFmtId="0" fontId="0" fillId="6" borderId="0" pivotButton="0" quotePrefix="0" xfId="0"/>
    <xf numFmtId="0" fontId="24" fillId="4" borderId="0" applyAlignment="1" applyProtection="1" pivotButton="0" quotePrefix="0" xfId="0">
      <alignment wrapText="1"/>
      <protection locked="0" hidden="0"/>
    </xf>
    <xf numFmtId="0" fontId="8" fillId="4" borderId="0" applyAlignment="1" applyProtection="1" pivotButton="0" quotePrefix="0" xfId="0">
      <alignment wrapText="1"/>
      <protection locked="0" hidden="0"/>
    </xf>
    <xf numFmtId="0" fontId="24" fillId="9" borderId="0" applyAlignment="1" pivotButton="0" quotePrefix="0" xfId="0">
      <alignment wrapText="1"/>
    </xf>
    <xf numFmtId="0" fontId="0" fillId="4" borderId="0" pivotButton="0" quotePrefix="0" xfId="0"/>
    <xf numFmtId="0" fontId="0" fillId="4" borderId="3" applyAlignment="1" applyProtection="1" pivotButton="0" quotePrefix="0" xfId="0">
      <alignment horizontal="left"/>
      <protection locked="0" hidden="0"/>
    </xf>
    <xf numFmtId="0" fontId="0" fillId="4" borderId="0" applyAlignment="1" applyProtection="1" pivotButton="0" quotePrefix="0" xfId="0">
      <alignment horizontal="center"/>
      <protection locked="0" hidden="0"/>
    </xf>
    <xf numFmtId="0" fontId="17" fillId="0" borderId="0" applyAlignment="1" pivotButton="0" quotePrefix="0" xfId="0">
      <alignment horizontal="center"/>
    </xf>
    <xf numFmtId="0" fontId="6" fillId="3" borderId="0" applyAlignment="1" applyProtection="1" pivotButton="0" quotePrefix="0" xfId="4">
      <alignment horizontal="center" vertical="top" wrapText="1"/>
      <protection locked="0" hidden="0"/>
    </xf>
    <xf numFmtId="0" fontId="23" fillId="3" borderId="0" applyAlignment="1" applyProtection="1" pivotButton="0" quotePrefix="0" xfId="4">
      <alignment horizontal="center" vertical="top" wrapText="1"/>
      <protection locked="0" hidden="0"/>
    </xf>
    <xf numFmtId="0" fontId="0" fillId="0" borderId="0" applyAlignment="1" applyProtection="1" pivotButton="0" quotePrefix="0" xfId="0">
      <alignment horizontal="center"/>
      <protection locked="0" hidden="0"/>
    </xf>
    <xf numFmtId="0" fontId="0" fillId="0" borderId="4" applyAlignment="1" applyProtection="1" pivotButton="0" quotePrefix="0" xfId="0">
      <alignment horizontal="center"/>
      <protection locked="0" hidden="0"/>
    </xf>
    <xf numFmtId="14" fontId="0" fillId="4" borderId="0" applyAlignment="1" applyProtection="1" pivotButton="0" quotePrefix="0" xfId="0">
      <alignment horizontal="center"/>
      <protection locked="0" hidden="0"/>
    </xf>
    <xf numFmtId="0" fontId="6" fillId="4" borderId="0" applyAlignment="1" applyProtection="1" pivotButton="0" quotePrefix="0" xfId="0">
      <alignment horizontal="left"/>
      <protection locked="0" hidden="0"/>
    </xf>
    <xf numFmtId="0" fontId="14" fillId="0" borderId="0" applyAlignment="1" pivotButton="0" quotePrefix="0" xfId="0">
      <alignment horizontal="center"/>
    </xf>
    <xf numFmtId="0" fontId="6" fillId="6" borderId="0" applyAlignment="1" pivotButton="0" quotePrefix="0" xfId="0">
      <alignment horizontal="left"/>
    </xf>
    <xf numFmtId="166" fontId="26" fillId="9" borderId="5" pivotButton="0" quotePrefix="0" xfId="0"/>
    <xf numFmtId="166" fontId="26" fillId="4" borderId="5" applyProtection="1" pivotButton="0" quotePrefix="0" xfId="5">
      <protection locked="0" hidden="0"/>
    </xf>
    <xf numFmtId="167" fontId="26" fillId="9" borderId="5" pivotButton="0" quotePrefix="0" xfId="1"/>
    <xf numFmtId="166" fontId="26" fillId="4" borderId="5" applyProtection="1" pivotButton="0" quotePrefix="0" xfId="0">
      <protection locked="0" hidden="0"/>
    </xf>
    <xf numFmtId="166" fontId="8" fillId="4" borderId="0" applyProtection="1" pivotButton="0" quotePrefix="0" xfId="5">
      <protection locked="0" hidden="0"/>
    </xf>
    <xf numFmtId="166" fontId="26" fillId="9" borderId="0" pivotButton="0" quotePrefix="0" xfId="5"/>
    <xf numFmtId="0" fontId="0" fillId="0" borderId="0" applyProtection="1" pivotButton="0" quotePrefix="0" xfId="0">
      <protection locked="0" hidden="0"/>
    </xf>
    <xf numFmtId="164" fontId="17" fillId="9" borderId="0" pivotButton="0" quotePrefix="0" xfId="5"/>
    <xf numFmtId="164" fontId="17" fillId="0" borderId="0" pivotButton="0" quotePrefix="0" xfId="0"/>
    <xf numFmtId="165" fontId="17" fillId="0" borderId="0" pivotButton="0" quotePrefix="0" xfId="0"/>
    <xf numFmtId="164" fontId="17" fillId="0" borderId="0" pivotButton="0" quotePrefix="0" xfId="5"/>
    <xf numFmtId="164" fontId="18" fillId="9" borderId="0" pivotButton="0" quotePrefix="0" xfId="5"/>
    <xf numFmtId="164" fontId="21" fillId="9" borderId="0" pivotButton="0" quotePrefix="0" xfId="5"/>
    <xf numFmtId="164" fontId="18" fillId="0" borderId="0" pivotButton="0" quotePrefix="0" xfId="5"/>
    <xf numFmtId="165" fontId="18" fillId="0" borderId="0" pivotButton="0" quotePrefix="0" xfId="0"/>
    <xf numFmtId="0" fontId="0" fillId="0" borderId="3" applyProtection="1" pivotButton="0" quotePrefix="0" xfId="0">
      <protection locked="0" hidden="0"/>
    </xf>
    <xf numFmtId="0" fontId="0" fillId="0" borderId="4" applyProtection="1" pivotButton="0" quotePrefix="0" xfId="0">
      <protection locked="0" hidden="0"/>
    </xf>
    <xf numFmtId="164" fontId="0" fillId="0" borderId="0" pivotButton="0" quotePrefix="0" xfId="0"/>
  </cellXfs>
  <cellStyles count="6">
    <cellStyle name="Standaard" xfId="0" builtinId="0"/>
    <cellStyle name="Procent" xfId="1" builtinId="5"/>
    <cellStyle name="Titel" xfId="2" builtinId="15"/>
    <cellStyle name="Kop 1" xfId="3" builtinId="16"/>
    <cellStyle name="Uitvoer" xfId="4" builtinId="21"/>
    <cellStyle name="Komma" xfId="5" builtinId="3"/>
  </cellStyles>
  <dxfs count="14">
    <dxf>
      <font>
        <color rgb="FF006100"/>
      </font>
      <fill>
        <patternFill>
          <bgColor rgb="FFC6EFCE"/>
        </patternFill>
      </fill>
    </dxf>
    <dxf>
      <font>
        <color rgb="FF9C0006"/>
      </font>
      <fill>
        <patternFill>
          <bgColor rgb="FFFFC7CE"/>
        </patternFill>
      </fill>
    </dxf>
    <dxf>
      <fill>
        <patternFill>
          <bgColor rgb="FFFFC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numFmt numFmtId="35" formatCode="_ * #,##0.00_ ;_ * \-#,##0.00_ ;_ * &quot;-&quot;??_ ;_ @_ "/>
    </dxf>
    <dxf>
      <font>
        <b val="1"/>
        <i val="1"/>
        <color theme="0"/>
      </font>
      <fill>
        <patternFill>
          <bgColor theme="0"/>
        </patternFill>
      </fill>
      <border>
        <left/>
        <right/>
        <top/>
        <bottom/>
        <vertical/>
        <horizontal/>
      </border>
    </dxf>
    <dxf>
      <font>
        <b val="1"/>
        <i val="1"/>
        <color theme="0"/>
      </font>
      <fill>
        <patternFill>
          <bgColor theme="0"/>
        </patternFill>
      </fill>
      <border>
        <left/>
        <right/>
        <top/>
        <bottom/>
        <vertical/>
        <horizontal/>
      </border>
    </dxf>
    <dxf>
      <font>
        <b val="1"/>
        <color theme="0"/>
      </font>
      <fill>
        <patternFill>
          <bgColor theme="0"/>
        </patternFill>
      </fill>
      <border>
        <left/>
        <right/>
        <top/>
        <bottom/>
        <vertical/>
        <horizontal/>
      </border>
    </dxf>
    <dxf>
      <font>
        <color theme="1" tint="0.3499862666707358"/>
      </font>
      <fill>
        <patternFill>
          <bgColor theme="0"/>
        </patternFill>
      </fill>
      <border>
        <left/>
        <right/>
        <top style="thin">
          <color theme="0" tint="-0.1499679555650502"/>
        </top>
        <bottom style="thin">
          <color theme="0" tint="-0.1499679555650502"/>
        </bottom>
        <vertical/>
        <horizontal style="thin">
          <color theme="0" tint="-0.1499679555650502"/>
        </horizontal>
      </border>
    </dxf>
    <dxf>
      <font>
        <b val="1"/>
        <color theme="1" tint="0.3499862666707358"/>
      </font>
      <fill>
        <patternFill patternType="solid">
          <fgColor theme="1"/>
          <bgColor theme="0"/>
        </patternFill>
      </fill>
      <border>
        <left/>
        <right/>
        <top/>
        <bottom style="thin">
          <color theme="0" tint="-0.1499679555650502"/>
        </bottom>
        <vertical/>
        <horizontal style="thin">
          <color theme="0" tint="-0.1499679555650502"/>
        </horizontal>
      </border>
    </dxf>
    <dxf>
      <font>
        <color theme="1" tint="0.3499862666707358"/>
      </font>
      <fill>
        <patternFill>
          <bgColor theme="0"/>
        </patternFill>
      </fill>
      <border>
        <left/>
        <right/>
        <top style="thin">
          <color theme="0" tint="-0.1499679555650502"/>
        </top>
        <bottom style="thin">
          <color theme="0" tint="-0.1499679555650502"/>
        </bottom>
        <vertical/>
        <horizontal style="thin">
          <color theme="0" tint="-0.1499679555650502"/>
        </horizontal>
      </border>
    </dxf>
  </dxfs>
  <tableStyles count="1" defaultTableStyle="TableStyleMedium2" defaultPivotStyle="PivotStyleLight16">
    <tableStyle name="ConstructionBidSheet_table1" pivot="0" count="6">
      <tableStyleElement type="wholeTable" dxfId="13"/>
      <tableStyleElement type="headerRow" dxfId="12"/>
      <tableStyleElement type="totalRow" dxfId="11"/>
      <tableStyleElement type="lastColumn" dxfId="10"/>
      <tableStyleElement type="lastHeaderCell" dxfId="9"/>
      <tableStyleElement type="lastTotalCell" dxfId="8"/>
    </tableStyle>
  </tableStyle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pivotCacheDefinition" Target="/xl/pivotCache/pivotCacheDefinition1.xml" Id="rId9"/><Relationship Type="http://schemas.openxmlformats.org/officeDocument/2006/relationships/externalLink" Target="/xl/externalLinks/externalLink1.xml" Id="rId10"/><Relationship Type="http://schemas.openxmlformats.org/officeDocument/2006/relationships/styles" Target="styles.xml" Id="rId11"/><Relationship Type="http://schemas.openxmlformats.org/officeDocument/2006/relationships/theme" Target="theme/theme1.xml" Id="rId12"/></Relationships>
</file>

<file path=xl/drawings/_rels/drawing1.xml.rels><Relationships xmlns="http://schemas.openxmlformats.org/package/2006/relationships"><Relationship Type="http://schemas.openxmlformats.org/officeDocument/2006/relationships/image" Target="/xl/media/image1.png" Id="rId1"/></Relationships>
</file>

<file path=xl/drawings/_rels/drawing2.xml.rels><Relationships xmlns="http://schemas.openxmlformats.org/package/2006/relationships"><Relationship Type="http://schemas.openxmlformats.org/officeDocument/2006/relationships/image" Target="/xl/media/image2.png" Id="rId1"/></Relationships>
</file>

<file path=xl/drawings/_rels/drawing3.xml.rels><Relationships xmlns="http://schemas.openxmlformats.org/package/2006/relationships"><Relationship Type="http://schemas.openxmlformats.org/officeDocument/2006/relationships/image" Target="/xl/media/image3.png" Id="rId1"/></Relationships>
</file>

<file path=xl/drawings/drawing1.xml><?xml version="1.0" encoding="utf-8"?>
<wsDr xmlns="http://schemas.openxmlformats.org/drawingml/2006/spreadsheetDrawing">
  <twoCellAnchor editAs="oneCell">
    <from>
      <col>2</col>
      <colOff>1826895</colOff>
      <row>0</row>
      <rowOff>0</rowOff>
    </from>
    <to>
      <col>2</col>
      <colOff>2191344</colOff>
      <row>3</row>
      <rowOff>152400</rowOff>
    </to>
    <pic>
      <nvPicPr>
        <cNvPr id="2" name="Afbeelding 1"/>
        <cNvPicPr>
          <a:picLocks xmlns:a="http://schemas.openxmlformats.org/drawingml/2006/main" noChangeAspect="1"/>
        </cNvPicPr>
      </nvPicPr>
      <blipFill>
        <a:blip xmlns:a="http://schemas.openxmlformats.org/drawingml/2006/main" xmlns:r="http://schemas.openxmlformats.org/officeDocument/2006/relationships" r:embed="rId1"/>
        <a:stretch xmlns:a="http://schemas.openxmlformats.org/drawingml/2006/main">
          <a:fillRect/>
        </a:stretch>
      </blipFill>
      <spPr>
        <a:xfrm xmlns:a="http://schemas.openxmlformats.org/drawingml/2006/main">
          <a:off x="4474845" y="0"/>
          <a:ext cx="364449" cy="1000125"/>
        </a:xfrm>
        <a:prstGeom xmlns:a="http://schemas.openxmlformats.org/drawingml/2006/main" prst="rect">
          <avLst/>
        </a:prstGeom>
        <a:ln xmlns:a="http://schemas.openxmlformats.org/drawingml/2006/main">
          <a:prstDash val="solid"/>
        </a:ln>
      </spPr>
    </pic>
    <clientData/>
  </twoCellAnchor>
</wsDr>
</file>

<file path=xl/drawings/drawing2.xml><?xml version="1.0" encoding="utf-8"?>
<wsDr xmlns="http://schemas.openxmlformats.org/drawingml/2006/spreadsheetDrawing">
  <twoCellAnchor editAs="oneCell">
    <from>
      <col>7</col>
      <colOff>259136</colOff>
      <row>0</row>
      <rowOff>0</rowOff>
    </from>
    <to>
      <col>7</col>
      <colOff>625490</colOff>
      <row>5</row>
      <rowOff>16510</rowOff>
    </to>
    <pic>
      <nvPicPr>
        <cNvPr id="2" name="Afbeelding 1"/>
        <cNvPicPr>
          <a:picLocks xmlns:a="http://schemas.openxmlformats.org/drawingml/2006/main" noChangeAspect="1"/>
        </cNvPicPr>
      </nvPicPr>
      <blipFill>
        <a:blip xmlns:a="http://schemas.openxmlformats.org/drawingml/2006/main" xmlns:r="http://schemas.openxmlformats.org/officeDocument/2006/relationships" r:embed="rId1"/>
        <a:stretch xmlns:a="http://schemas.openxmlformats.org/drawingml/2006/main">
          <a:fillRect/>
        </a:stretch>
      </blipFill>
      <spPr>
        <a:xfrm xmlns:a="http://schemas.openxmlformats.org/drawingml/2006/main">
          <a:off x="6917111" y="0"/>
          <a:ext cx="362544" cy="1064260"/>
        </a:xfrm>
        <a:prstGeom xmlns:a="http://schemas.openxmlformats.org/drawingml/2006/main" prst="rect">
          <avLst/>
        </a:prstGeom>
        <a:ln xmlns:a="http://schemas.openxmlformats.org/drawingml/2006/main">
          <a:prstDash val="solid"/>
        </a:ln>
      </spPr>
    </pic>
    <clientData/>
  </twoCellAnchor>
</wsDr>
</file>

<file path=xl/drawings/drawing3.xml><?xml version="1.0" encoding="utf-8"?>
<wsDr xmlns="http://schemas.openxmlformats.org/drawingml/2006/spreadsheetDrawing">
  <twoCellAnchor editAs="oneCell">
    <from>
      <col>2</col>
      <colOff>266700</colOff>
      <row>25</row>
      <rowOff>38432</rowOff>
    </from>
    <to>
      <col>9</col>
      <colOff>133044</colOff>
      <row>31</row>
      <rowOff>1905</rowOff>
    </to>
    <pic>
      <nvPicPr>
        <cNvPr id="3" name="Afbeelding 2"/>
        <cNvPicPr>
          <a:picLocks xmlns:a="http://schemas.openxmlformats.org/drawingml/2006/main" noChangeAspect="1"/>
        </cNvPicPr>
      </nvPicPr>
      <blipFill>
        <a:blip xmlns:a="http://schemas.openxmlformats.org/drawingml/2006/main" xmlns:r="http://schemas.openxmlformats.org/officeDocument/2006/relationships" r:embed="rId1"/>
        <a:stretch xmlns:a="http://schemas.openxmlformats.org/drawingml/2006/main">
          <a:fillRect/>
        </a:stretch>
      </blipFill>
      <spPr>
        <a:xfrm xmlns:a="http://schemas.openxmlformats.org/drawingml/2006/main">
          <a:off x="14030325" y="4381832"/>
          <a:ext cx="4144974" cy="1049323"/>
        </a:xfrm>
        <a:prstGeom xmlns:a="http://schemas.openxmlformats.org/drawingml/2006/main" prst="rect">
          <avLst/>
        </a:prstGeom>
        <a:ln xmlns:a="http://schemas.openxmlformats.org/drawingml/2006/main">
          <a:prstDash val="solid"/>
        </a:ln>
      </spPr>
    </pic>
    <clientData/>
  </twoCellAnchor>
</wsDr>
</file>

<file path=xl/externalLinks/_rels/externalLink1.xml.rels><Relationships xmlns="http://schemas.openxmlformats.org/package/2006/relationships"><Relationship Type="http://schemas.openxmlformats.org/officeDocument/2006/relationships/externalLinkPath" Target="file:///H:\Mijn%20documenten\BBE\Leenplafonds\Herziening\Aanvraagformulier%20leenplafonds%20agentschappen%20Kernbestand.xlsx" TargetMode="External" Id="rId2"/></Relationships>
</file>

<file path=xl/externalLinks/externalLink1.xml><?xml version="1.0" encoding="utf-8"?>
<externalLink xmlns="http://schemas.openxmlformats.org/spreadsheetml/2006/main">
  <externalBook xmlns:r="http://schemas.openxmlformats.org/officeDocument/2006/relationships" r:id="rId1">
    <sheetNames>
      <sheetName val="Uitleg"/>
      <sheetName val="Was-wordt lijst"/>
      <sheetName val="1. Onderbouwing leenplafond"/>
      <sheetName val="2. Toelichting Activa"/>
      <sheetName val="3. Aanvraag formulier"/>
      <sheetName val="RHB"/>
      <sheetName val="Parameters"/>
      <sheetName val="Onderhoud"/>
    </sheetNames>
    <sheetDataSet>
      <sheetData sheetId="0"/>
      <sheetData sheetId="1"/>
      <sheetData sheetId="2"/>
      <sheetData sheetId="3"/>
      <sheetData sheetId="4"/>
      <sheetData sheetId="5"/>
      <sheetData sheetId="6">
        <row r="3">
          <cell r="A3" t="str">
            <v>Grond</v>
          </cell>
        </row>
        <row r="4">
          <cell r="A4" t="str">
            <v>Gebouwen</v>
          </cell>
        </row>
        <row r="5">
          <cell r="A5" t="str">
            <v>Verbouwingen</v>
          </cell>
        </row>
        <row r="6">
          <cell r="A6" t="str">
            <v>Erfpachtrechten</v>
          </cell>
        </row>
        <row r="7">
          <cell r="A7" t="str">
            <v>Areaalassets_infrastructuur</v>
          </cell>
        </row>
        <row r="8">
          <cell r="A8" t="str">
            <v>Installaties</v>
          </cell>
        </row>
        <row r="9">
          <cell r="A9" t="str">
            <v>Inventaris</v>
          </cell>
        </row>
        <row r="10">
          <cell r="A10" t="str">
            <v>Computer_hardware_en_software</v>
          </cell>
        </row>
        <row r="11">
          <cell r="A11" t="str">
            <v>Vervoermiddelen</v>
          </cell>
        </row>
        <row r="12">
          <cell r="A12" t="str">
            <v>Vaartuigen</v>
          </cell>
        </row>
        <row r="13">
          <cell r="A13" t="str">
            <v>Vliegtuigen</v>
          </cell>
        </row>
        <row r="14">
          <cell r="A14" t="str">
            <v>Overige_materiële_vaste_activa</v>
          </cell>
        </row>
      </sheetData>
      <sheetData sheetId="7"/>
    </sheetDataSet>
  </externalBook>
</externalLink>
</file>

<file path=xl/pivotCache/_rels/pivotCacheDefinition1.xml.rels><Relationships xmlns="http://schemas.openxmlformats.org/package/2006/relationships"><Relationship Type="http://schemas.openxmlformats.org/officeDocument/2006/relationships/pivotCacheRecords" Target="/xl/pivotCache/pivotCacheRecords1.xml" Id="rId1"/></Relationships>
</file>

<file path=xl/pivotCache/pivotCacheDefinition1.xml><?xml version="1.0" encoding="utf-8"?>
<pivotCacheDefinition xmlns:r="http://schemas.openxmlformats.org/officeDocument/2006/relationships" xmlns="http://schemas.openxmlformats.org/spreadsheetml/2006/main" refreshedBy="Korevaar, JC (Jan) (BZ/RHB)" refreshedDate="45994.44429027778" createdVersion="8" refreshedVersion="8" minRefreshableVersion="3" recordCount="21" r:id="rId1">
  <cacheSource type="worksheet">
    <worksheetSource ref="A7:G28" sheet="1. Onderbouwing leenplafond"/>
  </cacheSource>
  <cacheFields count="7">
    <cacheField name="Activa categorie" uniqueList="1" numFmtId="0" sqlType="0" hierarchy="0" level="0" databaseField="1">
      <sharedItems count="0" containsBlank="1"/>
    </cacheField>
    <cacheField name="Looptijd" uniqueList="1" numFmtId="0" sqlType="0" hierarchy="0" level="0" databaseField="1">
      <sharedItems count="6" containsBlank="1" containsInteger="1" containsNumber="1" containsString="0" minValue="7" maxValue="100">
        <n v="7"/>
        <n v="12"/>
        <n v="21"/>
        <m/>
        <n v="25" u="1"/>
        <n v="100" u="1"/>
      </sharedItems>
    </cacheField>
    <cacheField name="Omschrijving" uniqueList="1" numFmtId="0" sqlType="0" hierarchy="0" level="0" databaseField="1">
      <sharedItems count="0"/>
    </cacheField>
    <cacheField name="Verwerking in tarieven" uniqueList="1" numFmtId="0" sqlType="0" hierarchy="0" level="0" databaseField="1">
      <sharedItems count="0"/>
    </cacheField>
    <cacheField name="Vervanging" uniqueList="1" numFmtId="0" sqlType="0" hierarchy="0" level="0" databaseField="1">
      <sharedItems count="0"/>
    </cacheField>
    <cacheField name="Uitbreiding" uniqueList="1" numFmtId="0" sqlType="0" hierarchy="0" level="0" databaseField="1">
      <sharedItems count="0"/>
    </cacheField>
    <cacheField name="Leenplafonds" uniqueList="1" numFmtId="41" sqlType="0" hierarchy="0" level="0" databaseField="1">
      <sharedItems count="0" containsBlank="1" containsInteger="1" containsNumber="1" containsString="0" minValue="1000" maxValue="5000"/>
    </cacheField>
  </cacheFields>
</pivotCacheDefinition>
</file>

<file path=xl/pivotCache/pivotCacheRecords1.xml><?xml version="1.0" encoding="utf-8"?>
<pivotCacheRecords xmlns="http://schemas.openxmlformats.org/spreadsheetml/2006/main" count="21">
  <r>
    <s v="Verbouwingen"/>
    <x v="0"/>
    <s v="xx"/>
    <s v="J/N?"/>
    <s v="J/N?"/>
    <s v="J/N?"/>
    <n v="4100"/>
  </r>
  <r>
    <s v="Inventaris"/>
    <x v="1"/>
    <s v="xxx"/>
    <s v="J/N?"/>
    <s v="J/N?"/>
    <s v="J/N?"/>
    <n v="5000"/>
  </r>
  <r>
    <s v="Vervoermiddelen"/>
    <x v="2"/>
    <s v="-"/>
    <s v="-"/>
    <s v="-"/>
    <s v="-"/>
    <n v="1000"/>
  </r>
  <r>
    <s v="Erfpachtrechten"/>
    <x v="2"/>
    <s v="-"/>
    <s v="-"/>
    <s v="-"/>
    <s v="-"/>
    <n v="2000"/>
  </r>
  <r>
    <m/>
    <x v="3"/>
    <s v="-"/>
    <s v="-"/>
    <s v="-"/>
    <s v="-"/>
    <m/>
  </r>
  <r>
    <m/>
    <x v="3"/>
    <s v="-"/>
    <s v="-"/>
    <s v="-"/>
    <s v="-"/>
    <m/>
  </r>
  <r>
    <m/>
    <x v="3"/>
    <s v="-"/>
    <s v="-"/>
    <s v="-"/>
    <s v="-"/>
    <m/>
  </r>
  <r>
    <m/>
    <x v="3"/>
    <s v="-"/>
    <s v="-"/>
    <s v="-"/>
    <s v="-"/>
    <m/>
  </r>
  <r>
    <m/>
    <x v="3"/>
    <s v="-"/>
    <s v="-"/>
    <s v="-"/>
    <s v="-"/>
    <m/>
  </r>
  <r>
    <m/>
    <x v="3"/>
    <s v="-"/>
    <s v="-"/>
    <s v="-"/>
    <s v="-"/>
    <m/>
  </r>
  <r>
    <m/>
    <x v="3"/>
    <s v="-"/>
    <s v="-"/>
    <s v="-"/>
    <s v="-"/>
    <m/>
  </r>
  <r>
    <m/>
    <x v="3"/>
    <s v="-"/>
    <s v="-"/>
    <s v="-"/>
    <s v="-"/>
    <m/>
  </r>
  <r>
    <m/>
    <x v="3"/>
    <s v="-"/>
    <s v="-"/>
    <s v="-"/>
    <s v="-"/>
    <m/>
  </r>
  <r>
    <m/>
    <x v="3"/>
    <s v="-"/>
    <s v="-"/>
    <s v="-"/>
    <s v="-"/>
    <m/>
  </r>
  <r>
    <m/>
    <x v="3"/>
    <s v="-"/>
    <s v="-"/>
    <s v="-"/>
    <s v="-"/>
    <m/>
  </r>
  <r>
    <m/>
    <x v="3"/>
    <s v="-"/>
    <s v="-"/>
    <s v="-"/>
    <s v="-"/>
    <m/>
  </r>
  <r>
    <m/>
    <x v="3"/>
    <s v="-"/>
    <s v="-"/>
    <s v="-"/>
    <s v="-"/>
    <m/>
  </r>
  <r>
    <m/>
    <x v="3"/>
    <s v="-"/>
    <s v="-"/>
    <s v="-"/>
    <s v="-"/>
    <m/>
  </r>
  <r>
    <m/>
    <x v="3"/>
    <s v="-"/>
    <s v="-"/>
    <s v="-"/>
    <s v="-"/>
    <m/>
  </r>
  <r>
    <m/>
    <x v="3"/>
    <s v="-"/>
    <s v="-"/>
    <s v="-"/>
    <s v="-"/>
    <m/>
  </r>
  <r>
    <m/>
    <x v="3"/>
    <s v="-"/>
    <s v="-"/>
    <s v="-"/>
    <s v="-"/>
    <m/>
  </r>
</pivotCacheRecords>
</file>

<file path=xl/pivotTables/_rels/pivotTable1.xml.rels><Relationships xmlns="http://schemas.openxmlformats.org/package/2006/relationships"><Relationship Type="http://schemas.openxmlformats.org/officeDocument/2006/relationships/pivotCacheDefinition" Target="/xl/pivotCache/pivotCacheDefinition1.xml" Id="rId1"/></Relationships>
</file>

<file path=xl/pivotTables/pivotTable1.xml><?xml version="1.0" encoding="utf-8"?>
<pivotTableDefinition xmlns:r="http://schemas.openxmlformats.org/officeDocument/2006/relationships" xmlns="http://schemas.openxmlformats.org/spreadsheetml/2006/main" name="Draaitabel2" cacheId="0" dataOnRows="0" dataCaption="Waarden" showError="0" showMissing="1" updatedVersion="8" minRefreshableVersion="3" asteriskTotals="0" showItems="1" editData="0" disableFieldList="0" showCalcMbrs="1" visualTotals="1" showMultipleLabel="1" showDataDropDown="1" showDrill="1" printDrill="0" showMemberPropertyTips="1" showDataTips="1" enableWizard="1" enableDrill="1" enableFieldProperties="1" preserveFormatting="1" useAutoFormatting="1" pageWrap="0" pageOverThenDown="0" subtotalHiddenItems="0" rowGrandTotals="1" colGrandTotals="1" fieldPrintTitles="0" itemPrintTitles="1" mergeItem="0" showDropZones="1" createdVersion="8" indent="0" showEmptyRow="0" showEmptyCol="0" showHeaders="1" compact="1" outline="1" outlineData="1" compactData="1" published="0" gridDropZones="0" immersive="1" multipleFieldFilters="0" chartFormat="0" fieldListSortAscending="0" mdxSubqueries="0" applyNumberFormats="0" applyBorderFormats="0" applyFontFormats="0" applyPatternFormats="0" applyAlignmentFormats="0" applyWidthHeightFormats="1" r:id="rId1">
  <location ref="C6:D11" firstHeaderRow="1" firstDataRow="1" firstDataCol="1"/>
  <pivotFields count="7">
    <pivotField showDropDowns="1" compact="1" outline="1" subtotalTop="1" dragToRow="1" dragToCol="1" dragToPage="1" dragToData="1" dragOff="1" showAll="0" topAutoShow="1" itemPageCount="10" sortType="manual" defaultSubtotal="1"/>
    <pivotField axis="axisRow" showDropDowns="1" compact="1" outline="1" subtotalTop="1" dragToRow="1" dragToCol="1" dragToPage="1" dragToData="1" dragOff="1" showAll="0" topAutoShow="1" itemPageCount="10" sortType="ascending" defaultSubtotal="1">
      <items count="7">
        <item t="data" sd="1" x="0"/>
        <item t="data" sd="1" x="1"/>
        <item t="data" sd="1" x="2"/>
        <item t="data" sd="1" m="1" x="4"/>
        <item t="data" sd="1" m="1" x="5"/>
        <item t="data" sd="1" x="3"/>
        <item t="default" sd="1"/>
      </items>
    </pivotField>
    <pivotField showDropDowns="1" compact="1" outline="1" subtotalTop="1" dragToRow="1" dragToCol="1" dragToPage="1" dragToData="1" dragOff="1" showAll="0" topAutoShow="1" itemPageCount="10" sortType="manual" defaultSubtotal="1"/>
    <pivotField showDropDowns="1" compact="1" outline="1" subtotalTop="1" dragToRow="1" dragToCol="1" dragToPage="1" dragToData="1" dragOff="1" showAll="0" topAutoShow="1" itemPageCount="10" sortType="manual" defaultSubtotal="1"/>
    <pivotField showDropDowns="1" compact="1" outline="1" subtotalTop="1" dragToRow="1" dragToCol="1" dragToPage="1" dragToData="1" dragOff="1" showAll="0" topAutoShow="1" itemPageCount="10" sortType="manual" defaultSubtotal="1"/>
    <pivotField showDropDowns="1" compact="1" outline="1" subtotalTop="1" dragToRow="1" dragToCol="1" dragToPage="1" dragToData="1" dragOff="1" showAll="0" topAutoShow="1" itemPageCount="10" sortType="manual" defaultSubtotal="1"/>
    <pivotField dataField="1" showDropDowns="1" compact="1" numFmtId="41" outline="1" subtotalTop="1" dragToRow="1" dragToCol="1" dragToPage="1" dragToData="1" dragOff="1" showAll="0" topAutoShow="1" itemPageCount="10" sortType="manual" defaultSubtotal="1"/>
  </pivotFields>
  <rowFields count="1">
    <field x="1"/>
  </rowFields>
  <rowItems count="5">
    <i t="data" r="0" i="0">
      <x v="0"/>
    </i>
    <i t="data" r="0" i="0">
      <x v="1"/>
    </i>
    <i t="data" r="0" i="0">
      <x v="2"/>
    </i>
    <i t="data" r="0" i="0">
      <x v="5"/>
    </i>
    <i t="grand" r="0" i="0">
      <x v="0"/>
    </i>
  </rowItems>
  <colItems count="1">
    <i t="data" r="0" i="0"/>
  </colItems>
  <dataFields count="1">
    <dataField name="Som van Leenplafonds" fld="6" subtotal="sum" showDataAs="normal" baseField="0" baseItem="0" numFmtId="43"/>
  </dataFields>
  <formats count="1">
    <format action="formatting" dxfId="7">
      <pivotArea type="normal" dataOnly="1" outline="0" collapsedLevelsAreSubtotals="1" fieldPosition="0"/>
    </format>
  </formats>
  <pivotTableStyleInfo name="PivotStyleLight16" showRowHeaders="1" showColHeaders="1" showRowStripes="0" showColStripes="0" showLastColumn="1"/>
</pivotTableDefinition>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Relationships xmlns="http://schemas.openxmlformats.org/package/2006/relationships"><Relationship Type="http://schemas.openxmlformats.org/officeDocument/2006/relationships/drawing" Target="/xl/drawings/drawing1.xml" Id="rId1"/></Relationships>
</file>

<file path=xl/worksheets/_rels/sheet5.xml.rels><Relationships xmlns="http://schemas.openxmlformats.org/package/2006/relationships"><Relationship Type="http://schemas.openxmlformats.org/officeDocument/2006/relationships/drawing" Target="/xl/drawings/drawing2.xml" Id="rId1"/></Relationships>
</file>

<file path=xl/worksheets/_rels/sheet6.xml.rels><Relationships xmlns="http://schemas.openxmlformats.org/package/2006/relationships"><Relationship Type="http://schemas.openxmlformats.org/officeDocument/2006/relationships/pivotTable" Target="/xl/pivotTables/pivotTable1.xml" Id="rId1"/></Relationships>
</file>

<file path=xl/worksheets/_rels/sheet8.xml.rels><Relationships xmlns="http://schemas.openxmlformats.org/package/2006/relationships"><Relationship Type="http://schemas.openxmlformats.org/officeDocument/2006/relationships/drawing" Target="/xl/drawings/drawing3.xml" Id="rId1"/></Relationships>
</file>

<file path=xl/worksheets/sheet1.xml><?xml version="1.0" encoding="utf-8"?>
<worksheet xmlns="http://schemas.openxmlformats.org/spreadsheetml/2006/main">
  <sheetPr>
    <tabColor rgb="FFFF0000"/>
    <outlinePr summaryBelow="1" summaryRight="1"/>
    <pageSetUpPr/>
  </sheetPr>
  <dimension ref="A1:A1"/>
  <sheetViews>
    <sheetView topLeftCell="A7" zoomScale="70" zoomScaleNormal="70" workbookViewId="0">
      <selection activeCell="O16" sqref="O16"/>
    </sheetView>
  </sheetViews>
  <sheetFormatPr baseColWidth="8" defaultRowHeight="14.4"/>
  <sheetData/>
  <pageMargins left="0.7" right="0.7" top="0.75" bottom="0.75" header="0.3" footer="0.3"/>
  <pageSetup orientation="portrait" paperSize="9"/>
</worksheet>
</file>

<file path=xl/worksheets/sheet2.xml><?xml version="1.0" encoding="utf-8"?>
<worksheet xmlns="http://schemas.openxmlformats.org/spreadsheetml/2006/main">
  <sheetPr>
    <outlinePr summaryBelow="1" summaryRight="1"/>
    <pageSetUpPr/>
  </sheetPr>
  <dimension ref="A2:B16"/>
  <sheetViews>
    <sheetView workbookViewId="0">
      <selection activeCell="B23" sqref="B23"/>
    </sheetView>
  </sheetViews>
  <sheetFormatPr baseColWidth="8" defaultRowHeight="14.4"/>
  <cols>
    <col width="28.33203125" bestFit="1" customWidth="1" style="29" min="1" max="1"/>
    <col width="122.6640625" bestFit="1" customWidth="1" style="29" min="2" max="2"/>
  </cols>
  <sheetData>
    <row r="2">
      <c r="A2" s="2" t="inlineStr">
        <is>
          <t>Tabblad</t>
        </is>
      </c>
      <c r="B2" s="4" t="inlineStr">
        <is>
          <t>Wijzigingen communiceren aan agentschappen</t>
        </is>
      </c>
    </row>
    <row r="3">
      <c r="A3" t="inlineStr">
        <is>
          <t>1. Onderbouwen leenplafond</t>
        </is>
      </c>
      <c r="B3" t="inlineStr">
        <is>
          <t xml:space="preserve">Tabel volledig veranderd. Er is een dropdownmenu voor de activa waaruit gekozen kan worden vanaf cel A4 </t>
        </is>
      </c>
    </row>
    <row r="4" ht="28.8" customHeight="1" s="29">
      <c r="A4" t="inlineStr">
        <is>
          <t>1. Onderbouwen leenplafond</t>
        </is>
      </c>
      <c r="B4" s="30" t="inlineStr">
        <is>
          <t>Vanaf B4 verschijnt een dropdownmenu zodra een keus is gemaakt in cel A. De keus voor activa bepaalt daarmee de looptijden. De looptijden zijn via parameters vastgelegd. Let op dat de slider onderaan kan staan, scroll/schuif heen en weer voor de juiste looptijd.</t>
        </is>
      </c>
    </row>
    <row r="5">
      <c r="A5" t="inlineStr">
        <is>
          <t>1. Onderbouwen leenplafond</t>
        </is>
      </c>
      <c r="B5" t="inlineStr">
        <is>
          <t>Bedragen invullen in euro's i.p.v. afronden op miljoenen.</t>
        </is>
      </c>
    </row>
    <row r="6">
      <c r="A6" t="inlineStr">
        <is>
          <t>1. Onderbouwen leenplafond</t>
        </is>
      </c>
      <c r="B6" t="inlineStr">
        <is>
          <t>Voorwaardelijke aanvraag blijft apart invulbaar op het tabblad (wel met dropdownmenu voor de looptijd)</t>
        </is>
      </c>
    </row>
    <row r="7">
      <c r="A7" t="inlineStr">
        <is>
          <t>1. Onderbouwen leenplafond</t>
        </is>
      </c>
      <c r="B7" t="inlineStr">
        <is>
          <t xml:space="preserve">IRF wil de uitputting zien van t-2, t-3 en t-4. Dit is toegevoegd in de sheet. </t>
        </is>
      </c>
    </row>
    <row r="8">
      <c r="A8" t="inlineStr">
        <is>
          <t>1. Onderbouwen leenplafond</t>
        </is>
      </c>
      <c r="B8" t="inlineStr">
        <is>
          <t>Lichtblauwe invulvelden: invullen door agentschappen.</t>
        </is>
      </c>
    </row>
    <row r="9">
      <c r="A9" t="inlineStr">
        <is>
          <t>1. Onderbouwen leenplafond</t>
        </is>
      </c>
      <c r="B9" t="inlineStr">
        <is>
          <t>lichtgrijs zijn formules en worden niet ingevuld, het wordt automatisch doorgerekend.</t>
        </is>
      </c>
    </row>
    <row r="10">
      <c r="A10" t="inlineStr">
        <is>
          <t>1. Onderbouwen leenplafond</t>
        </is>
      </c>
      <c r="B10" t="inlineStr">
        <is>
          <t>Kolom C "omschrijving" moeten departementen invullen als ze kiezen voor een activa in dezelfde rij. Vervolgens worden de cellen in D+E+F rood en wordt daar een antwoord van de agentschappen verwacht</t>
        </is>
      </c>
    </row>
    <row r="11">
      <c r="A11" t="inlineStr">
        <is>
          <t>1. Onderbouwen leenplafond</t>
        </is>
      </c>
      <c r="B11" t="inlineStr">
        <is>
          <t>In cel C5 staat een dropdownmenu met de agentschappen waaruit ze kunnen kiezen</t>
        </is>
      </c>
    </row>
    <row r="14">
      <c r="A14" t="inlineStr">
        <is>
          <t>3. Aanvraag formulier</t>
        </is>
      </c>
      <c r="B14" t="inlineStr">
        <is>
          <t>Data in tabel van A11 t/m M35 worden overgenomen vanuit tabblad 1. Onderbouwing leenplafonds. Geen handmatige invoer hier.</t>
        </is>
      </c>
    </row>
    <row r="15">
      <c r="A15" t="inlineStr">
        <is>
          <t>3. Aanvraag formulier</t>
        </is>
      </c>
      <c r="B15" t="inlineStr">
        <is>
          <t>Dropdowmenu gemaakt voor het invulveld van departement.</t>
        </is>
      </c>
    </row>
    <row r="16">
      <c r="A16" t="inlineStr">
        <is>
          <t>3. Aanvraag formulier</t>
        </is>
      </c>
      <c r="B16" t="inlineStr">
        <is>
          <t>Het agentschap dat is gekozen bij 1. Onderbouwen leenplafond wordt overgenomen in dit tabblad voor IRF</t>
        </is>
      </c>
    </row>
  </sheetData>
  <pageMargins left="0.7" right="0.7" top="0.75" bottom="0.75" header="0.3" footer="0.3"/>
  <pageSetup orientation="portrait" paperSize="9"/>
</worksheet>
</file>

<file path=xl/worksheets/sheet3.xml><?xml version="1.0" encoding="utf-8"?>
<worksheet xmlns="http://schemas.openxmlformats.org/spreadsheetml/2006/main">
  <sheetPr>
    <tabColor theme="8"/>
    <outlinePr summaryBelow="1" summaryRight="1"/>
    <pageSetUpPr/>
  </sheetPr>
  <dimension ref="A1:Q42"/>
  <sheetViews>
    <sheetView tabSelected="1" topLeftCell="A25" zoomScale="90" zoomScaleNormal="90" workbookViewId="0">
      <selection activeCell="C47" sqref="C47"/>
    </sheetView>
  </sheetViews>
  <sheetFormatPr baseColWidth="8" defaultColWidth="8.88671875" defaultRowHeight="13.8"/>
  <cols>
    <col width="28.44140625" customWidth="1" style="40" min="1" max="1"/>
    <col width="10.109375" customWidth="1" style="40" min="2" max="2"/>
    <col width="40" customWidth="1" style="40" min="3" max="3"/>
    <col width="10" customWidth="1" style="40" min="4" max="5"/>
    <col width="9.44140625" customWidth="1" style="40" min="6" max="6"/>
    <col width="21.88671875" customWidth="1" style="40" min="7" max="17"/>
    <col width="8.88671875" customWidth="1" style="40" min="18" max="16384"/>
  </cols>
  <sheetData>
    <row r="1" ht="33.6" customHeight="1" s="29">
      <c r="A1" s="41" t="inlineStr">
        <is>
          <t>Overzicht aanvraag Activa</t>
        </is>
      </c>
    </row>
    <row r="2" ht="5.4" customHeight="1" s="29">
      <c r="A2" s="42" t="n"/>
      <c r="B2" s="42" t="n"/>
      <c r="C2" s="42" t="n"/>
      <c r="D2" s="42" t="n"/>
      <c r="E2" s="42" t="n"/>
      <c r="F2" s="42" t="n"/>
      <c r="G2" s="42" t="n"/>
      <c r="H2" s="42" t="n"/>
      <c r="I2" s="42" t="n"/>
      <c r="J2" s="42" t="n"/>
      <c r="K2" s="42" t="n"/>
      <c r="L2" s="42" t="n"/>
      <c r="M2" s="42" t="n"/>
      <c r="N2" s="42" t="n"/>
      <c r="O2" s="42" t="n"/>
      <c r="P2" s="42" t="n"/>
      <c r="Q2" s="42" t="n"/>
    </row>
    <row r="3" ht="27.6" customHeight="1" s="29">
      <c r="I3" s="43" t="inlineStr">
        <is>
          <t>Bedragen in euro's</t>
        </is>
      </c>
    </row>
    <row r="4" ht="13.95" customHeight="1" s="29">
      <c r="G4" s="44" t="inlineStr">
        <is>
          <t>Lopend jaar</t>
        </is>
      </c>
      <c r="H4" s="44" t="inlineStr">
        <is>
          <t>t+1</t>
        </is>
      </c>
      <c r="I4" s="44" t="inlineStr">
        <is>
          <t>t+2</t>
        </is>
      </c>
      <c r="J4" s="44" t="inlineStr">
        <is>
          <t>t+3</t>
        </is>
      </c>
      <c r="K4" s="44" t="inlineStr">
        <is>
          <t>t+4</t>
        </is>
      </c>
      <c r="L4" s="44" t="inlineStr">
        <is>
          <t>Aanvraag t-1</t>
        </is>
      </c>
      <c r="M4" s="44" t="inlineStr">
        <is>
          <t>Uitputting t-1</t>
        </is>
      </c>
      <c r="N4" s="44" t="inlineStr">
        <is>
          <t>Procentueel t-1</t>
        </is>
      </c>
      <c r="O4" s="44" t="inlineStr">
        <is>
          <t>Uitputting t-2</t>
        </is>
      </c>
      <c r="P4" s="44" t="inlineStr">
        <is>
          <t>Uitputting t-3</t>
        </is>
      </c>
      <c r="Q4" s="44" t="inlineStr">
        <is>
          <t>Uitputting t-4</t>
        </is>
      </c>
    </row>
    <row r="5" ht="13.95" customHeight="1" s="29">
      <c r="A5" s="65" t="inlineStr">
        <is>
          <t>Agentschap:</t>
        </is>
      </c>
      <c r="C5" s="66" t="n"/>
      <c r="G5" s="61" t="n">
        <v>2026</v>
      </c>
      <c r="H5" s="45">
        <f>$G$5+1</f>
        <v/>
      </c>
      <c r="I5" s="45">
        <f>$G$5+2</f>
        <v/>
      </c>
      <c r="J5" s="45">
        <f>$G$5+3</f>
        <v/>
      </c>
      <c r="K5" s="45">
        <f>$G$5+4</f>
        <v/>
      </c>
      <c r="L5" s="45">
        <f>$G$5-1</f>
        <v/>
      </c>
      <c r="M5" s="45">
        <f>$G$5-1</f>
        <v/>
      </c>
      <c r="N5" s="45" t="inlineStr">
        <is>
          <t>%</t>
        </is>
      </c>
      <c r="O5" s="45">
        <f>$G$5-2</f>
        <v/>
      </c>
      <c r="P5" s="45">
        <f>$G$5-3</f>
        <v/>
      </c>
      <c r="Q5" s="45">
        <f>$G$5-4</f>
        <v/>
      </c>
    </row>
    <row r="6" ht="13.95" customHeight="1" s="29" thickBot="1">
      <c r="G6" s="83">
        <f>SUM(G8:G28)</f>
        <v/>
      </c>
      <c r="H6" s="83">
        <f>SUM(H8:H28)</f>
        <v/>
      </c>
      <c r="I6" s="83">
        <f>SUM(I8:I28)</f>
        <v/>
      </c>
      <c r="J6" s="83">
        <f>SUM(J8:J28)</f>
        <v/>
      </c>
      <c r="K6" s="83">
        <f>SUM(K8:K28)</f>
        <v/>
      </c>
      <c r="L6" s="84" t="n"/>
      <c r="M6" s="84" t="n"/>
      <c r="N6" s="85">
        <f>IF(L6&gt;0,M6/L6, "t-1 invullen")</f>
        <v/>
      </c>
      <c r="O6" s="86" t="n"/>
      <c r="P6" s="86" t="n"/>
      <c r="Q6" s="86" t="n"/>
    </row>
    <row r="7" ht="21" customHeight="1" s="29" thickBot="1">
      <c r="A7" s="46" t="inlineStr">
        <is>
          <t>Activa categorie</t>
        </is>
      </c>
      <c r="B7" s="46" t="inlineStr">
        <is>
          <t>Looptijd</t>
        </is>
      </c>
      <c r="C7" s="46" t="inlineStr">
        <is>
          <t>Omschrijving</t>
        </is>
      </c>
      <c r="D7" s="58" t="inlineStr">
        <is>
          <t>Verwerking in tarieven</t>
        </is>
      </c>
      <c r="E7" s="59" t="inlineStr">
        <is>
          <t>Vervanging</t>
        </is>
      </c>
      <c r="F7" s="60" t="inlineStr">
        <is>
          <t>Uitbreiding</t>
        </is>
      </c>
      <c r="G7" s="40" t="inlineStr">
        <is>
          <t>Leenplafonds</t>
        </is>
      </c>
    </row>
    <row r="8">
      <c r="A8" s="37" t="n"/>
      <c r="B8" s="37" t="n"/>
      <c r="C8" s="69" t="inlineStr">
        <is>
          <t>-</t>
        </is>
      </c>
      <c r="D8" s="38">
        <f>IF($C8="-","-","J/N?")</f>
        <v/>
      </c>
      <c r="E8" s="38">
        <f>IF($C8="-","-","J/N?")</f>
        <v/>
      </c>
      <c r="F8" s="38">
        <f>IF($C8="-","-","J/N?")</f>
        <v/>
      </c>
      <c r="G8" s="87" t="n"/>
      <c r="H8" s="87" t="n"/>
      <c r="I8" s="87" t="n"/>
      <c r="J8" s="87" t="n"/>
      <c r="K8" s="87" t="n"/>
      <c r="L8" s="14" t="n"/>
      <c r="M8" s="14" t="n"/>
      <c r="N8" s="14" t="n"/>
      <c r="O8" s="14" t="n"/>
      <c r="P8" s="14" t="n"/>
      <c r="Q8" s="14" t="n"/>
    </row>
    <row r="9">
      <c r="A9" s="37" t="n"/>
      <c r="B9" s="37" t="n"/>
      <c r="C9" s="69" t="inlineStr">
        <is>
          <t>-</t>
        </is>
      </c>
      <c r="D9" s="38">
        <f>IF($C9="-","-","J/N?")</f>
        <v/>
      </c>
      <c r="E9" s="38">
        <f>IF($C9="-","-","J/N?")</f>
        <v/>
      </c>
      <c r="F9" s="38">
        <f>IF($C9="-","-","J/N?")</f>
        <v/>
      </c>
      <c r="G9" s="87" t="n"/>
      <c r="H9" s="87" t="n"/>
      <c r="I9" s="87" t="n"/>
      <c r="J9" s="87" t="n"/>
      <c r="K9" s="87" t="n"/>
      <c r="L9" s="14" t="n"/>
      <c r="M9" s="14" t="n"/>
      <c r="N9" s="14" t="n"/>
      <c r="O9" s="14" t="n"/>
      <c r="P9" s="14" t="n"/>
      <c r="Q9" s="14" t="n"/>
    </row>
    <row r="10">
      <c r="A10" s="37" t="n"/>
      <c r="B10" s="37" t="n"/>
      <c r="C10" s="69" t="inlineStr">
        <is>
          <t>-</t>
        </is>
      </c>
      <c r="D10" s="38">
        <f>IF($C10="-","-","J/N?")</f>
        <v/>
      </c>
      <c r="E10" s="38">
        <f>IF($C10="-","-","J/N?")</f>
        <v/>
      </c>
      <c r="F10" s="38">
        <f>IF($C10="-","-","J/N?")</f>
        <v/>
      </c>
      <c r="G10" s="87" t="n"/>
      <c r="H10" s="87" t="n"/>
      <c r="I10" s="87" t="n"/>
      <c r="J10" s="87" t="n"/>
      <c r="K10" s="87" t="n"/>
      <c r="L10" s="14" t="n"/>
      <c r="M10" s="14" t="n"/>
      <c r="N10" s="14" t="n"/>
      <c r="O10" s="14" t="n"/>
      <c r="P10" s="14" t="n"/>
      <c r="Q10" s="14" t="n"/>
    </row>
    <row r="11">
      <c r="A11" s="37" t="n"/>
      <c r="B11" s="37" t="n"/>
      <c r="C11" s="69" t="inlineStr">
        <is>
          <t>-</t>
        </is>
      </c>
      <c r="D11" s="38">
        <f>IF($C11="-","-","J/N?")</f>
        <v/>
      </c>
      <c r="E11" s="38">
        <f>IF($C11="-","-","J/N?")</f>
        <v/>
      </c>
      <c r="F11" s="38">
        <f>IF($C11="-","-","J/N?")</f>
        <v/>
      </c>
      <c r="G11" s="87" t="n"/>
      <c r="H11" s="87" t="n"/>
      <c r="I11" s="87" t="n"/>
      <c r="J11" s="87" t="n"/>
      <c r="K11" s="87" t="n"/>
      <c r="L11" s="14" t="n"/>
      <c r="M11" s="14" t="n"/>
      <c r="N11" s="14" t="n"/>
      <c r="O11" s="14" t="n"/>
      <c r="P11" s="14" t="n"/>
      <c r="Q11" s="14" t="n"/>
    </row>
    <row r="12">
      <c r="A12" s="37" t="n"/>
      <c r="B12" s="37" t="n"/>
      <c r="C12" s="69" t="inlineStr">
        <is>
          <t>-</t>
        </is>
      </c>
      <c r="D12" s="38">
        <f>IF($C12="-","-","J/N?")</f>
        <v/>
      </c>
      <c r="E12" s="38">
        <f>IF($C12="-","-","J/N?")</f>
        <v/>
      </c>
      <c r="F12" s="38">
        <f>IF($C12="-","-","J/N?")</f>
        <v/>
      </c>
      <c r="G12" s="87" t="n"/>
      <c r="H12" s="87" t="n"/>
      <c r="I12" s="87" t="n"/>
      <c r="J12" s="87" t="n"/>
      <c r="K12" s="87" t="n"/>
      <c r="L12" s="14" t="n"/>
      <c r="M12" s="14" t="n"/>
      <c r="N12" s="14" t="n"/>
      <c r="O12" s="14" t="n"/>
      <c r="P12" s="14" t="n"/>
      <c r="Q12" s="14" t="n"/>
    </row>
    <row r="13">
      <c r="A13" s="37" t="n"/>
      <c r="B13" s="37" t="n"/>
      <c r="C13" s="69" t="inlineStr">
        <is>
          <t>-</t>
        </is>
      </c>
      <c r="D13" s="38">
        <f>IF($C13="-","-","J/N?")</f>
        <v/>
      </c>
      <c r="E13" s="38">
        <f>IF($C13="-","-","J/N?")</f>
        <v/>
      </c>
      <c r="F13" s="38">
        <f>IF($C13="-","-","J/N?")</f>
        <v/>
      </c>
      <c r="G13" s="87" t="n"/>
      <c r="H13" s="87" t="n"/>
      <c r="I13" s="87" t="n"/>
      <c r="J13" s="87" t="n"/>
      <c r="K13" s="87" t="n"/>
      <c r="L13" s="14" t="n"/>
      <c r="M13" s="14" t="n"/>
      <c r="N13" s="14" t="n"/>
      <c r="O13" s="14" t="n"/>
      <c r="P13" s="14" t="n"/>
      <c r="Q13" s="14" t="n"/>
    </row>
    <row r="14">
      <c r="A14" s="37" t="n"/>
      <c r="B14" s="37" t="n"/>
      <c r="C14" s="69" t="inlineStr">
        <is>
          <t>-</t>
        </is>
      </c>
      <c r="D14" s="38">
        <f>IF($C14="-","-","J/N?")</f>
        <v/>
      </c>
      <c r="E14" s="38">
        <f>IF($C14="-","-","J/N?")</f>
        <v/>
      </c>
      <c r="F14" s="38">
        <f>IF($C14="-","-","J/N?")</f>
        <v/>
      </c>
      <c r="G14" s="87" t="n"/>
      <c r="H14" s="87" t="n"/>
      <c r="I14" s="87" t="n"/>
      <c r="J14" s="87" t="n"/>
      <c r="K14" s="87" t="n"/>
      <c r="L14" s="14" t="n"/>
      <c r="M14" s="14" t="n"/>
      <c r="N14" s="14" t="n"/>
      <c r="O14" s="14" t="n"/>
      <c r="P14" s="14" t="n"/>
      <c r="Q14" s="14" t="n"/>
    </row>
    <row r="15">
      <c r="A15" s="37" t="n"/>
      <c r="B15" s="37" t="n"/>
      <c r="C15" s="69" t="inlineStr">
        <is>
          <t>-</t>
        </is>
      </c>
      <c r="D15" s="38">
        <f>IF($C15="-","-","J/N?")</f>
        <v/>
      </c>
      <c r="E15" s="38">
        <f>IF($C15="-","-","J/N?")</f>
        <v/>
      </c>
      <c r="F15" s="38">
        <f>IF($C15="-","-","J/N?")</f>
        <v/>
      </c>
      <c r="G15" s="87" t="n"/>
      <c r="H15" s="87" t="n"/>
      <c r="I15" s="87" t="n"/>
      <c r="J15" s="87" t="n"/>
      <c r="K15" s="87" t="n"/>
      <c r="L15" s="14" t="n"/>
      <c r="M15" s="14" t="n"/>
      <c r="N15" s="14" t="n"/>
      <c r="O15" s="14" t="n"/>
      <c r="P15" s="14" t="n"/>
      <c r="Q15" s="14" t="n"/>
    </row>
    <row r="16">
      <c r="A16" s="37" t="n"/>
      <c r="B16" s="37" t="n"/>
      <c r="C16" s="69" t="inlineStr">
        <is>
          <t>-</t>
        </is>
      </c>
      <c r="D16" s="38">
        <f>IF($C16="-","-","J/N?")</f>
        <v/>
      </c>
      <c r="E16" s="38">
        <f>IF($C16="-","-","J/N?")</f>
        <v/>
      </c>
      <c r="F16" s="38">
        <f>IF($C16="-","-","J/N?")</f>
        <v/>
      </c>
      <c r="G16" s="87" t="n"/>
      <c r="H16" s="87" t="n"/>
      <c r="I16" s="87" t="n"/>
      <c r="J16" s="87" t="n"/>
      <c r="K16" s="87" t="n"/>
      <c r="L16" s="14" t="n"/>
      <c r="M16" s="14" t="n"/>
      <c r="N16" s="14" t="n"/>
      <c r="O16" s="14" t="n"/>
      <c r="P16" s="14" t="n"/>
      <c r="Q16" s="14" t="n"/>
    </row>
    <row r="17">
      <c r="A17" s="37" t="n"/>
      <c r="B17" s="37" t="n"/>
      <c r="C17" s="69" t="inlineStr">
        <is>
          <t>-</t>
        </is>
      </c>
      <c r="D17" s="38">
        <f>IF($C17="-","-","J/N?")</f>
        <v/>
      </c>
      <c r="E17" s="38">
        <f>IF($C17="-","-","J/N?")</f>
        <v/>
      </c>
      <c r="F17" s="38">
        <f>IF($C17="-","-","J/N?")</f>
        <v/>
      </c>
      <c r="G17" s="87" t="n"/>
      <c r="H17" s="87" t="n"/>
      <c r="I17" s="87" t="n"/>
      <c r="J17" s="87" t="n"/>
      <c r="K17" s="87" t="n"/>
      <c r="L17" s="14" t="n"/>
      <c r="M17" s="14" t="n"/>
      <c r="N17" s="14" t="n"/>
      <c r="O17" s="14" t="n"/>
      <c r="P17" s="14" t="n"/>
      <c r="Q17" s="14" t="n"/>
    </row>
    <row r="18">
      <c r="A18" s="37" t="n"/>
      <c r="B18" s="37" t="n"/>
      <c r="C18" s="69" t="inlineStr">
        <is>
          <t>-</t>
        </is>
      </c>
      <c r="D18" s="38">
        <f>IF($C18="-","-","J/N?")</f>
        <v/>
      </c>
      <c r="E18" s="38">
        <f>IF($C18="-","-","J/N?")</f>
        <v/>
      </c>
      <c r="F18" s="38">
        <f>IF($C18="-","-","J/N?")</f>
        <v/>
      </c>
      <c r="G18" s="87" t="n"/>
      <c r="H18" s="87" t="n"/>
      <c r="I18" s="87" t="n"/>
      <c r="J18" s="87" t="n"/>
      <c r="K18" s="87" t="n"/>
      <c r="L18" s="14" t="n"/>
      <c r="M18" s="14" t="n"/>
      <c r="N18" s="14" t="n"/>
      <c r="O18" s="14" t="n"/>
      <c r="P18" s="14" t="n"/>
      <c r="Q18" s="14" t="n"/>
    </row>
    <row r="19">
      <c r="A19" s="37" t="n"/>
      <c r="B19" s="37" t="n"/>
      <c r="C19" s="69" t="inlineStr">
        <is>
          <t>-</t>
        </is>
      </c>
      <c r="D19" s="38">
        <f>IF($C19="-","-","J/N?")</f>
        <v/>
      </c>
      <c r="E19" s="38">
        <f>IF($C19="-","-","J/N?")</f>
        <v/>
      </c>
      <c r="F19" s="38">
        <f>IF($C19="-","-","J/N?")</f>
        <v/>
      </c>
      <c r="G19" s="87" t="n"/>
      <c r="H19" s="87" t="n"/>
      <c r="I19" s="87" t="n"/>
      <c r="J19" s="87" t="n"/>
      <c r="K19" s="87" t="n"/>
      <c r="L19" s="14" t="n"/>
      <c r="M19" s="14" t="n"/>
      <c r="N19" s="14" t="n"/>
      <c r="O19" s="14" t="n"/>
      <c r="P19" s="14" t="n"/>
      <c r="Q19" s="14" t="n"/>
    </row>
    <row r="20">
      <c r="A20" s="37" t="n"/>
      <c r="B20" s="37" t="n"/>
      <c r="C20" s="69" t="inlineStr">
        <is>
          <t>-</t>
        </is>
      </c>
      <c r="D20" s="38">
        <f>IF($C20="-","-","J/N?")</f>
        <v/>
      </c>
      <c r="E20" s="38">
        <f>IF($C20="-","-","J/N?")</f>
        <v/>
      </c>
      <c r="F20" s="38">
        <f>IF($C20="-","-","J/N?")</f>
        <v/>
      </c>
      <c r="G20" s="87" t="n"/>
      <c r="H20" s="87" t="n"/>
      <c r="I20" s="87" t="n"/>
      <c r="J20" s="87" t="n"/>
      <c r="K20" s="87" t="n"/>
      <c r="L20" s="14" t="n"/>
      <c r="M20" s="14" t="n"/>
      <c r="N20" s="14" t="n"/>
      <c r="O20" s="14" t="n"/>
      <c r="P20" s="14" t="n"/>
      <c r="Q20" s="14" t="n"/>
    </row>
    <row r="21">
      <c r="A21" s="37" t="n"/>
      <c r="B21" s="37" t="n"/>
      <c r="C21" s="69" t="inlineStr">
        <is>
          <t>-</t>
        </is>
      </c>
      <c r="D21" s="38">
        <f>IF($C21="-","-","J/N?")</f>
        <v/>
      </c>
      <c r="E21" s="38">
        <f>IF($C21="-","-","J/N?")</f>
        <v/>
      </c>
      <c r="F21" s="38">
        <f>IF($C21="-","-","J/N?")</f>
        <v/>
      </c>
      <c r="G21" s="87" t="n"/>
      <c r="H21" s="87" t="n"/>
      <c r="I21" s="87" t="n"/>
      <c r="J21" s="87" t="n"/>
      <c r="K21" s="87" t="n"/>
      <c r="L21" s="14" t="n"/>
      <c r="M21" s="14" t="n"/>
      <c r="N21" s="14" t="n"/>
      <c r="O21" s="14" t="n"/>
      <c r="P21" s="14" t="n"/>
      <c r="Q21" s="14" t="n"/>
    </row>
    <row r="22">
      <c r="A22" s="37" t="n"/>
      <c r="B22" s="37" t="n"/>
      <c r="C22" s="69" t="inlineStr">
        <is>
          <t>-</t>
        </is>
      </c>
      <c r="D22" s="38">
        <f>IF($C22="-","-","J/N?")</f>
        <v/>
      </c>
      <c r="E22" s="38">
        <f>IF($C22="-","-","J/N?")</f>
        <v/>
      </c>
      <c r="F22" s="38">
        <f>IF($C22="-","-","J/N?")</f>
        <v/>
      </c>
      <c r="G22" s="87" t="n"/>
      <c r="H22" s="87" t="n"/>
      <c r="I22" s="87" t="n"/>
      <c r="J22" s="87" t="n"/>
      <c r="K22" s="87" t="n"/>
      <c r="L22" s="14" t="n"/>
      <c r="M22" s="14" t="n"/>
      <c r="N22" s="14" t="n"/>
      <c r="O22" s="14" t="n"/>
      <c r="P22" s="14" t="n"/>
      <c r="Q22" s="14" t="n"/>
    </row>
    <row r="23">
      <c r="A23" s="37" t="n"/>
      <c r="B23" s="37" t="n"/>
      <c r="C23" s="69" t="inlineStr">
        <is>
          <t>-</t>
        </is>
      </c>
      <c r="D23" s="38">
        <f>IF($C23="-","-","J/N?")</f>
        <v/>
      </c>
      <c r="E23" s="38">
        <f>IF($C23="-","-","J/N?")</f>
        <v/>
      </c>
      <c r="F23" s="38">
        <f>IF($C23="-","-","J/N?")</f>
        <v/>
      </c>
      <c r="G23" s="87" t="n"/>
      <c r="H23" s="87" t="n"/>
      <c r="I23" s="87" t="n"/>
      <c r="J23" s="87" t="n"/>
      <c r="K23" s="87" t="n"/>
      <c r="L23" s="14" t="n"/>
      <c r="M23" s="14" t="n"/>
      <c r="N23" s="14" t="n"/>
      <c r="O23" s="14" t="n"/>
      <c r="P23" s="14" t="n"/>
      <c r="Q23" s="14" t="n"/>
    </row>
    <row r="24">
      <c r="A24" s="37" t="n"/>
      <c r="B24" s="37" t="n"/>
      <c r="C24" s="69" t="inlineStr">
        <is>
          <t>-</t>
        </is>
      </c>
      <c r="D24" s="38">
        <f>IF($C24="-","-","J/N?")</f>
        <v/>
      </c>
      <c r="E24" s="38">
        <f>IF($C24="-","-","J/N?")</f>
        <v/>
      </c>
      <c r="F24" s="38">
        <f>IF($C24="-","-","J/N?")</f>
        <v/>
      </c>
      <c r="G24" s="87" t="n"/>
      <c r="H24" s="87" t="n"/>
      <c r="I24" s="87" t="n"/>
      <c r="J24" s="87" t="n"/>
      <c r="K24" s="87" t="n"/>
      <c r="L24" s="14" t="n"/>
      <c r="M24" s="14" t="n"/>
      <c r="N24" s="14" t="n"/>
      <c r="O24" s="14" t="n"/>
      <c r="P24" s="14" t="n"/>
      <c r="Q24" s="14" t="n"/>
    </row>
    <row r="25">
      <c r="A25" s="37" t="n"/>
      <c r="B25" s="37" t="n"/>
      <c r="C25" s="69" t="inlineStr">
        <is>
          <t>-</t>
        </is>
      </c>
      <c r="D25" s="38">
        <f>IF($C25="-","-","J/N?")</f>
        <v/>
      </c>
      <c r="E25" s="38">
        <f>IF($C25="-","-","J/N?")</f>
        <v/>
      </c>
      <c r="F25" s="38">
        <f>IF($C25="-","-","J/N?")</f>
        <v/>
      </c>
      <c r="G25" s="87" t="n"/>
      <c r="H25" s="87" t="n"/>
      <c r="I25" s="87" t="n"/>
      <c r="J25" s="87" t="n"/>
      <c r="K25" s="87" t="n"/>
      <c r="L25" s="14" t="n"/>
      <c r="M25" s="14" t="n"/>
      <c r="N25" s="14" t="n"/>
      <c r="O25" s="14" t="n"/>
      <c r="P25" s="14" t="n"/>
      <c r="Q25" s="14" t="n"/>
    </row>
    <row r="26">
      <c r="A26" s="37" t="n"/>
      <c r="B26" s="37" t="n"/>
      <c r="C26" s="69" t="inlineStr">
        <is>
          <t>-</t>
        </is>
      </c>
      <c r="D26" s="38">
        <f>IF($C26="-","-","J/N?")</f>
        <v/>
      </c>
      <c r="E26" s="38">
        <f>IF($C26="-","-","J/N?")</f>
        <v/>
      </c>
      <c r="F26" s="38">
        <f>IF($C26="-","-","J/N?")</f>
        <v/>
      </c>
      <c r="G26" s="87" t="n"/>
      <c r="H26" s="87" t="n"/>
      <c r="I26" s="87" t="n"/>
      <c r="J26" s="87" t="n"/>
      <c r="K26" s="87" t="n"/>
      <c r="L26" s="14" t="n"/>
      <c r="M26" s="14" t="n"/>
      <c r="N26" s="14" t="n"/>
      <c r="O26" s="14" t="n"/>
      <c r="P26" s="14" t="n"/>
      <c r="Q26" s="14" t="n"/>
    </row>
    <row r="27">
      <c r="A27" s="37" t="n"/>
      <c r="B27" s="37" t="n"/>
      <c r="C27" s="69" t="inlineStr">
        <is>
          <t>-</t>
        </is>
      </c>
      <c r="D27" s="38">
        <f>IF($C27="-","-","J/N?")</f>
        <v/>
      </c>
      <c r="E27" s="38">
        <f>IF($C27="-","-","J/N?")</f>
        <v/>
      </c>
      <c r="F27" s="38">
        <f>IF($C27="-","-","J/N?")</f>
        <v/>
      </c>
      <c r="G27" s="87" t="n"/>
      <c r="H27" s="87" t="n"/>
      <c r="I27" s="87" t="n"/>
      <c r="J27" s="87" t="n"/>
      <c r="K27" s="87" t="n"/>
      <c r="L27" s="14" t="n"/>
      <c r="M27" s="14" t="n"/>
      <c r="N27" s="14" t="n"/>
      <c r="O27" s="14" t="n"/>
      <c r="P27" s="14" t="n"/>
      <c r="Q27" s="14" t="n"/>
    </row>
    <row r="28">
      <c r="A28" s="37" t="n"/>
      <c r="B28" s="37" t="n"/>
      <c r="C28" s="69" t="inlineStr">
        <is>
          <t>-</t>
        </is>
      </c>
      <c r="D28" s="38">
        <f>IF($C28="-","-","J/N?")</f>
        <v/>
      </c>
      <c r="E28" s="38">
        <f>IF($C28="-","-","J/N?")</f>
        <v/>
      </c>
      <c r="F28" s="38">
        <f>IF($C28="-","-","J/N?")</f>
        <v/>
      </c>
      <c r="G28" s="87" t="n"/>
      <c r="H28" s="87" t="n"/>
      <c r="I28" s="87" t="n"/>
      <c r="J28" s="87" t="n"/>
      <c r="K28" s="87" t="n"/>
    </row>
    <row r="29" ht="5.4" customHeight="1" s="29">
      <c r="A29" s="42" t="n"/>
      <c r="B29" s="42" t="n"/>
      <c r="C29" s="42" t="n"/>
      <c r="D29" s="42" t="n"/>
      <c r="E29" s="42" t="n"/>
      <c r="F29" s="42" t="n"/>
      <c r="G29" s="42" t="n"/>
      <c r="H29" s="42" t="n"/>
      <c r="I29" s="42" t="n"/>
      <c r="J29" s="42" t="n"/>
      <c r="K29" s="42" t="n"/>
      <c r="L29" s="42" t="n"/>
      <c r="M29" s="42" t="n"/>
      <c r="N29" s="42" t="n"/>
      <c r="O29" s="42" t="n"/>
      <c r="P29" s="42" t="n"/>
      <c r="Q29" s="42" t="n"/>
    </row>
    <row r="30" ht="14.4" customHeight="1" s="29" thickBot="1">
      <c r="A30" s="46" t="inlineStr">
        <is>
          <t>Voorwaardelijke aanvraag</t>
        </is>
      </c>
      <c r="B30" s="46" t="inlineStr">
        <is>
          <t>Looptijd</t>
        </is>
      </c>
      <c r="C30" s="46" t="inlineStr">
        <is>
          <t>Omschrijving</t>
        </is>
      </c>
      <c r="D30" s="47" t="n"/>
      <c r="E30" s="47" t="n"/>
      <c r="F30" s="47" t="n"/>
      <c r="G30" s="88">
        <f>SUM(G31:G41)</f>
        <v/>
      </c>
    </row>
    <row r="31">
      <c r="A31" s="37" t="n"/>
      <c r="B31" s="37" t="n"/>
      <c r="C31" s="69" t="inlineStr">
        <is>
          <t>-</t>
        </is>
      </c>
      <c r="D31" s="38">
        <f>IF($C31="-","-","J/N?")</f>
        <v/>
      </c>
      <c r="E31" s="38">
        <f>IF($C31="-","-","J/N?")</f>
        <v/>
      </c>
      <c r="F31" s="38">
        <f>IF($C31="-","-","J/N?")</f>
        <v/>
      </c>
      <c r="G31" s="87" t="n"/>
      <c r="H31" s="14" t="n"/>
      <c r="I31" s="14" t="n"/>
      <c r="J31" s="14" t="n"/>
      <c r="K31" s="14" t="n"/>
      <c r="L31" s="14" t="n"/>
      <c r="M31" s="14" t="n"/>
      <c r="N31" s="14" t="n"/>
      <c r="O31" s="14" t="n"/>
      <c r="P31" s="14" t="n"/>
    </row>
    <row r="32">
      <c r="A32" s="37" t="n"/>
      <c r="B32" s="37" t="n"/>
      <c r="C32" s="69" t="inlineStr">
        <is>
          <t>-</t>
        </is>
      </c>
      <c r="D32" s="38">
        <f>IF($C32="-","-","J/N?")</f>
        <v/>
      </c>
      <c r="E32" s="38">
        <f>IF($C32="-","-","J/N?")</f>
        <v/>
      </c>
      <c r="F32" s="38">
        <f>IF($C32="-","-","J/N?")</f>
        <v/>
      </c>
      <c r="G32" s="87" t="n"/>
      <c r="H32" s="14" t="n"/>
      <c r="I32" s="14" t="n"/>
      <c r="J32" s="14" t="n"/>
      <c r="K32" s="14" t="n"/>
      <c r="L32" s="14" t="n"/>
      <c r="M32" s="14" t="n"/>
      <c r="N32" s="14" t="n"/>
      <c r="O32" s="14" t="n"/>
      <c r="P32" s="14" t="n"/>
    </row>
    <row r="33">
      <c r="A33" s="37" t="n"/>
      <c r="B33" s="37" t="n"/>
      <c r="C33" s="69" t="inlineStr">
        <is>
          <t>-</t>
        </is>
      </c>
      <c r="D33" s="38">
        <f>IF($C33="-","-","J/N?")</f>
        <v/>
      </c>
      <c r="E33" s="38">
        <f>IF($C33="-","-","J/N?")</f>
        <v/>
      </c>
      <c r="F33" s="38">
        <f>IF($C33="-","-","J/N?")</f>
        <v/>
      </c>
      <c r="G33" s="87" t="n"/>
      <c r="H33" s="14" t="n"/>
      <c r="I33" s="14" t="n"/>
      <c r="J33" s="14" t="n"/>
      <c r="K33" s="14" t="n"/>
      <c r="L33" s="14" t="n"/>
      <c r="M33" s="14" t="n"/>
      <c r="N33" s="14" t="n"/>
      <c r="O33" s="14" t="n"/>
      <c r="P33" s="14" t="n"/>
    </row>
    <row r="34">
      <c r="A34" s="37" t="n"/>
      <c r="B34" s="37" t="n"/>
      <c r="C34" s="69" t="inlineStr">
        <is>
          <t>-</t>
        </is>
      </c>
      <c r="D34" s="38">
        <f>IF($C34="-","-","J/N?")</f>
        <v/>
      </c>
      <c r="E34" s="38">
        <f>IF($C34="-","-","J/N?")</f>
        <v/>
      </c>
      <c r="F34" s="38">
        <f>IF($C34="-","-","J/N?")</f>
        <v/>
      </c>
      <c r="G34" s="87" t="n"/>
      <c r="H34" s="14" t="n"/>
      <c r="I34" s="14" t="n"/>
      <c r="J34" s="14" t="n"/>
      <c r="K34" s="14" t="n"/>
      <c r="L34" s="14" t="n"/>
      <c r="M34" s="14" t="n"/>
      <c r="N34" s="14" t="n"/>
      <c r="O34" s="14" t="n"/>
      <c r="P34" s="14" t="n"/>
    </row>
    <row r="35">
      <c r="A35" s="37" t="n"/>
      <c r="B35" s="37" t="n"/>
      <c r="C35" s="69" t="inlineStr">
        <is>
          <t>-</t>
        </is>
      </c>
      <c r="D35" s="38">
        <f>IF($C35="-","-","J/N?")</f>
        <v/>
      </c>
      <c r="E35" s="38">
        <f>IF($C35="-","-","J/N?")</f>
        <v/>
      </c>
      <c r="F35" s="38">
        <f>IF($C35="-","-","J/N?")</f>
        <v/>
      </c>
      <c r="G35" s="87" t="n"/>
      <c r="H35" s="14" t="n"/>
      <c r="I35" s="14" t="n"/>
      <c r="J35" s="14" t="n"/>
      <c r="K35" s="14" t="n"/>
      <c r="L35" s="14" t="n"/>
      <c r="M35" s="14" t="n"/>
      <c r="N35" s="14" t="n"/>
      <c r="O35" s="14" t="n"/>
      <c r="P35" s="14" t="n"/>
    </row>
    <row r="36">
      <c r="A36" s="37" t="n"/>
      <c r="B36" s="37" t="n"/>
      <c r="C36" s="69" t="inlineStr">
        <is>
          <t>-</t>
        </is>
      </c>
      <c r="D36" s="38">
        <f>IF($C36="-","-","J/N?")</f>
        <v/>
      </c>
      <c r="E36" s="38">
        <f>IF($C36="-","-","J/N?")</f>
        <v/>
      </c>
      <c r="F36" s="38">
        <f>IF($C36="-","-","J/N?")</f>
        <v/>
      </c>
      <c r="G36" s="87" t="n"/>
      <c r="H36" s="14" t="n"/>
      <c r="I36" s="14" t="n"/>
      <c r="J36" s="14" t="n"/>
      <c r="K36" s="14" t="n"/>
      <c r="L36" s="14" t="n"/>
      <c r="M36" s="14" t="n"/>
      <c r="N36" s="14" t="n"/>
      <c r="O36" s="14" t="n"/>
      <c r="P36" s="14" t="n"/>
    </row>
    <row r="37">
      <c r="A37" s="37" t="n"/>
      <c r="B37" s="37" t="n"/>
      <c r="C37" s="69" t="inlineStr">
        <is>
          <t>-</t>
        </is>
      </c>
      <c r="D37" s="38">
        <f>IF($C37="-","-","J/N?")</f>
        <v/>
      </c>
      <c r="E37" s="38">
        <f>IF($C37="-","-","J/N?")</f>
        <v/>
      </c>
      <c r="F37" s="38">
        <f>IF($C37="-","-","J/N?")</f>
        <v/>
      </c>
      <c r="G37" s="87" t="n"/>
      <c r="H37" s="14" t="n"/>
      <c r="I37" s="14" t="n"/>
      <c r="J37" s="14" t="n"/>
      <c r="K37" s="14" t="n"/>
      <c r="L37" s="14" t="n"/>
      <c r="M37" s="14" t="n"/>
      <c r="N37" s="14" t="n"/>
      <c r="O37" s="14" t="n"/>
      <c r="P37" s="14" t="n"/>
    </row>
    <row r="38">
      <c r="A38" s="37" t="n"/>
      <c r="B38" s="37" t="n"/>
      <c r="C38" s="69" t="inlineStr">
        <is>
          <t>-</t>
        </is>
      </c>
      <c r="D38" s="38">
        <f>IF($C38="-","-","J/N?")</f>
        <v/>
      </c>
      <c r="E38" s="38">
        <f>IF($C38="-","-","J/N?")</f>
        <v/>
      </c>
      <c r="F38" s="38">
        <f>IF($C38="-","-","J/N?")</f>
        <v/>
      </c>
      <c r="G38" s="87" t="n"/>
      <c r="H38" s="14" t="n"/>
      <c r="I38" s="14" t="n"/>
      <c r="J38" s="14" t="n"/>
      <c r="K38" s="14" t="n"/>
      <c r="L38" s="14" t="n"/>
      <c r="M38" s="14" t="n"/>
      <c r="N38" s="14" t="n"/>
      <c r="O38" s="14" t="n"/>
      <c r="P38" s="14" t="n"/>
    </row>
    <row r="39">
      <c r="A39" s="37" t="n"/>
      <c r="B39" s="37" t="n"/>
      <c r="C39" s="69" t="inlineStr">
        <is>
          <t>-</t>
        </is>
      </c>
      <c r="D39" s="38">
        <f>IF($C39="-","-","J/N?")</f>
        <v/>
      </c>
      <c r="E39" s="38">
        <f>IF($C39="-","-","J/N?")</f>
        <v/>
      </c>
      <c r="F39" s="38">
        <f>IF($C39="-","-","J/N?")</f>
        <v/>
      </c>
      <c r="G39" s="87" t="n"/>
      <c r="H39" s="14" t="n"/>
      <c r="I39" s="14" t="n"/>
      <c r="J39" s="14" t="n"/>
      <c r="K39" s="14" t="n"/>
      <c r="L39" s="14" t="n"/>
      <c r="M39" s="14" t="n"/>
      <c r="N39" s="14" t="n"/>
      <c r="O39" s="14" t="n"/>
      <c r="P39" s="14" t="n"/>
    </row>
    <row r="40">
      <c r="A40" s="37" t="n"/>
      <c r="B40" s="37" t="n"/>
      <c r="C40" s="69" t="inlineStr">
        <is>
          <t>-</t>
        </is>
      </c>
      <c r="D40" s="38">
        <f>IF($C40="-","-","J/N?")</f>
        <v/>
      </c>
      <c r="E40" s="38">
        <f>IF($C40="-","-","J/N?")</f>
        <v/>
      </c>
      <c r="F40" s="38">
        <f>IF($C40="-","-","J/N?")</f>
        <v/>
      </c>
      <c r="G40" s="87" t="n"/>
      <c r="H40" s="14" t="n"/>
      <c r="I40" s="14" t="n"/>
      <c r="J40" s="14" t="n"/>
      <c r="K40" s="14" t="n"/>
      <c r="L40" s="14" t="n"/>
      <c r="M40" s="14" t="n"/>
      <c r="N40" s="14" t="n"/>
      <c r="O40" s="14" t="n"/>
      <c r="P40" s="14" t="n"/>
    </row>
    <row r="41">
      <c r="A41" s="37" t="n"/>
      <c r="B41" s="37" t="n"/>
      <c r="C41" s="69" t="inlineStr">
        <is>
          <t>-</t>
        </is>
      </c>
      <c r="D41" s="38">
        <f>IF($C41="-","-","J/N?")</f>
        <v/>
      </c>
      <c r="E41" s="38">
        <f>IF($C41="-","-","J/N?")</f>
        <v/>
      </c>
      <c r="F41" s="38">
        <f>IF($C41="-","-","J/N?")</f>
        <v/>
      </c>
      <c r="G41" s="87" t="n"/>
      <c r="H41" s="14" t="n"/>
      <c r="I41" s="14" t="n"/>
      <c r="J41" s="14" t="n"/>
      <c r="K41" s="14" t="n"/>
      <c r="L41" s="14" t="n"/>
      <c r="M41" s="14" t="n"/>
      <c r="N41" s="14" t="n"/>
      <c r="O41" s="14" t="n"/>
      <c r="P41" s="14" t="n"/>
    </row>
    <row r="42" ht="5.4" customHeight="1" s="29">
      <c r="A42" s="42" t="n"/>
      <c r="B42" s="42" t="n"/>
      <c r="C42" s="42" t="n"/>
      <c r="D42" s="42" t="n"/>
      <c r="E42" s="42" t="n"/>
      <c r="F42" s="42" t="n"/>
      <c r="G42" s="42" t="n"/>
      <c r="H42" s="42" t="n"/>
      <c r="I42" s="42" t="n"/>
      <c r="J42" s="42" t="n"/>
      <c r="K42" s="42" t="n"/>
      <c r="L42" s="42" t="n"/>
      <c r="M42" s="42" t="n"/>
      <c r="N42" s="42" t="n"/>
      <c r="O42" s="42" t="n"/>
      <c r="P42" s="42" t="n"/>
      <c r="Q42" s="42" t="n"/>
    </row>
  </sheetData>
  <sheetProtection selectLockedCells="0" selectUnlockedCells="0" algorithmName="SHA-512" sheet="1" objects="1" insertRows="1" insertHyperlinks="1" autoFilter="1" scenarios="1" formatColumns="1" deleteColumns="1" insertColumns="1" pivotTables="1" deleteRows="1" formatCells="1" saltValue="ODPbAiC3r8ILOaNqRheUwQ==" formatRows="1" sort="1" spinCount="100000" hashValue="A/VkvyHTRA3lbXub69j/mctQtzwnbYPAaIs71qTy5R/HSzS6vvGH5XToVQeCcZdvMCukfC/rKKckNlhPmcgHTQ=="/>
  <conditionalFormatting sqref="D8:F28 D31:F41">
    <cfRule type="cellIs" priority="1" operator="equal" dxfId="6">
      <formula>"J/N?"</formula>
    </cfRule>
    <cfRule type="cellIs" priority="2" operator="equal" dxfId="1">
      <formula>"Nee"</formula>
    </cfRule>
    <cfRule type="cellIs" priority="3" operator="equal" dxfId="0">
      <formula>"Ja"</formula>
    </cfRule>
    <cfRule type="cellIs" priority="4" operator="equal" dxfId="1">
      <formula>"J/N?"</formula>
    </cfRule>
  </conditionalFormatting>
  <dataValidations count="2">
    <dataValidation sqref="A8 A9:A28" showDropDown="0" showInputMessage="1" showErrorMessage="1" allowBlank="1" type="list">
      <formula1>Activa</formula1>
    </dataValidation>
    <dataValidation sqref="B8 B9:B28" showDropDown="0" showInputMessage="1" showErrorMessage="1" allowBlank="1" type="list">
      <formula1>INDIRECT(A8)</formula1>
    </dataValidation>
  </dataValidations>
  <pageMargins left="0.7" right="0.7" top="0.75" bottom="0.75" header="0.3" footer="0.3"/>
  <pageSetup orientation="portrait" paperSize="9"/>
  <drawing xmlns:r="http://schemas.openxmlformats.org/officeDocument/2006/relationships" r:id="rId1"/>
</worksheet>
</file>

<file path=xl/worksheets/sheet4.xml><?xml version="1.0" encoding="utf-8"?>
<worksheet xmlns="http://schemas.openxmlformats.org/spreadsheetml/2006/main">
  <sheetPr>
    <tabColor theme="9"/>
    <outlinePr summaryBelow="1" summaryRight="1"/>
    <pageSetUpPr/>
  </sheetPr>
  <dimension ref="A1:C37"/>
  <sheetViews>
    <sheetView showZeros="0" zoomScale="90" zoomScaleNormal="90" workbookViewId="0">
      <selection activeCell="B3" sqref="B3"/>
    </sheetView>
  </sheetViews>
  <sheetFormatPr baseColWidth="8" defaultColWidth="8.88671875" defaultRowHeight="13.8"/>
  <cols>
    <col width="38.33203125" customWidth="1" style="40" min="1" max="1"/>
    <col width="71.109375" customWidth="1" style="40" min="2" max="2"/>
    <col width="255.6640625" customWidth="1" style="40" min="3" max="3"/>
    <col width="8.88671875" customWidth="1" style="40" min="4" max="16384"/>
  </cols>
  <sheetData>
    <row r="1" ht="19.2" customFormat="1" customHeight="1" s="3" thickBot="1">
      <c r="A1" s="35" t="inlineStr">
        <is>
          <t>Activa categorie</t>
        </is>
      </c>
      <c r="B1" s="35" t="inlineStr">
        <is>
          <t>Activa omschrijving</t>
        </is>
      </c>
      <c r="C1" s="35" t="inlineStr">
        <is>
          <t>Toelichting</t>
        </is>
      </c>
    </row>
    <row r="2" ht="6" customHeight="1" s="29">
      <c r="A2" s="36" t="n"/>
      <c r="B2" s="36" t="n"/>
      <c r="C2" s="36" t="n"/>
    </row>
    <row r="3" ht="31.2" customHeight="1" s="29">
      <c r="A3" s="62">
        <f>'1. Onderbouwing leenplafond'!A8</f>
        <v/>
      </c>
      <c r="B3" s="70">
        <f>'1. Onderbouwing leenplafond'!C8</f>
        <v/>
      </c>
      <c r="C3" s="68" t="n"/>
    </row>
    <row r="4" ht="31.2" customHeight="1" s="29">
      <c r="A4" s="62">
        <f>'1. Onderbouwing leenplafond'!A9</f>
        <v/>
      </c>
      <c r="B4" s="70">
        <f>'1. Onderbouwing leenplafond'!C9</f>
        <v/>
      </c>
      <c r="C4" s="68" t="n"/>
    </row>
    <row r="5" ht="31.2" customHeight="1" s="29">
      <c r="A5" s="62">
        <f>'1. Onderbouwing leenplafond'!A10</f>
        <v/>
      </c>
      <c r="B5" s="70">
        <f>'1. Onderbouwing leenplafond'!C10</f>
        <v/>
      </c>
      <c r="C5" s="68" t="n"/>
    </row>
    <row r="6" ht="31.2" customHeight="1" s="29">
      <c r="A6" s="62">
        <f>'1. Onderbouwing leenplafond'!A11</f>
        <v/>
      </c>
      <c r="B6" s="70">
        <f>'1. Onderbouwing leenplafond'!C11</f>
        <v/>
      </c>
      <c r="C6" s="68" t="n"/>
    </row>
    <row r="7" ht="31.2" customHeight="1" s="29">
      <c r="A7" s="62">
        <f>'1. Onderbouwing leenplafond'!A12</f>
        <v/>
      </c>
      <c r="B7" s="70">
        <f>'1. Onderbouwing leenplafond'!C12</f>
        <v/>
      </c>
      <c r="C7" s="68" t="n"/>
    </row>
    <row r="8" ht="31.2" customHeight="1" s="29">
      <c r="A8" s="62">
        <f>'1. Onderbouwing leenplafond'!A13</f>
        <v/>
      </c>
      <c r="B8" s="70">
        <f>'1. Onderbouwing leenplafond'!C13</f>
        <v/>
      </c>
      <c r="C8" s="68" t="n"/>
    </row>
    <row r="9" ht="31.2" customHeight="1" s="29">
      <c r="A9" s="62">
        <f>'1. Onderbouwing leenplafond'!A14</f>
        <v/>
      </c>
      <c r="B9" s="70">
        <f>'1. Onderbouwing leenplafond'!C14</f>
        <v/>
      </c>
      <c r="C9" s="68" t="n"/>
    </row>
    <row r="10" ht="31.2" customHeight="1" s="29">
      <c r="A10" s="62">
        <f>'1. Onderbouwing leenplafond'!A15</f>
        <v/>
      </c>
      <c r="B10" s="70">
        <f>'1. Onderbouwing leenplafond'!C15</f>
        <v/>
      </c>
      <c r="C10" s="68" t="n"/>
    </row>
    <row r="11" ht="31.2" customHeight="1" s="29">
      <c r="A11" s="62">
        <f>'1. Onderbouwing leenplafond'!A16</f>
        <v/>
      </c>
      <c r="B11" s="70">
        <f>'1. Onderbouwing leenplafond'!C16</f>
        <v/>
      </c>
      <c r="C11" s="68" t="n"/>
    </row>
    <row r="12" ht="31.2" customHeight="1" s="29">
      <c r="A12" s="62">
        <f>'1. Onderbouwing leenplafond'!A17</f>
        <v/>
      </c>
      <c r="B12" s="70">
        <f>'1. Onderbouwing leenplafond'!C17</f>
        <v/>
      </c>
      <c r="C12" s="68" t="n"/>
    </row>
    <row r="13" ht="31.2" customHeight="1" s="29">
      <c r="A13" s="62">
        <f>'1. Onderbouwing leenplafond'!A18</f>
        <v/>
      </c>
      <c r="B13" s="70">
        <f>'1. Onderbouwing leenplafond'!C18</f>
        <v/>
      </c>
      <c r="C13" s="68" t="n"/>
    </row>
    <row r="14" ht="31.2" customHeight="1" s="29">
      <c r="A14" s="62">
        <f>'1. Onderbouwing leenplafond'!A19</f>
        <v/>
      </c>
      <c r="B14" s="70">
        <f>'1. Onderbouwing leenplafond'!C19</f>
        <v/>
      </c>
      <c r="C14" s="68" t="n"/>
    </row>
    <row r="15" ht="31.2" customHeight="1" s="29">
      <c r="A15" s="62">
        <f>'1. Onderbouwing leenplafond'!A20</f>
        <v/>
      </c>
      <c r="B15" s="70">
        <f>'1. Onderbouwing leenplafond'!C20</f>
        <v/>
      </c>
      <c r="C15" s="68" t="n"/>
    </row>
    <row r="16" ht="31.2" customHeight="1" s="29">
      <c r="A16" s="62">
        <f>'1. Onderbouwing leenplafond'!A21</f>
        <v/>
      </c>
      <c r="B16" s="70">
        <f>'1. Onderbouwing leenplafond'!C21</f>
        <v/>
      </c>
      <c r="C16" s="68" t="n"/>
    </row>
    <row r="17" ht="31.2" customHeight="1" s="29">
      <c r="A17" s="62">
        <f>'1. Onderbouwing leenplafond'!A22</f>
        <v/>
      </c>
      <c r="B17" s="70">
        <f>'1. Onderbouwing leenplafond'!C22</f>
        <v/>
      </c>
      <c r="C17" s="68" t="n"/>
    </row>
    <row r="18" ht="31.2" customHeight="1" s="29">
      <c r="A18" s="62">
        <f>'1. Onderbouwing leenplafond'!A23</f>
        <v/>
      </c>
      <c r="B18" s="70">
        <f>'1. Onderbouwing leenplafond'!C23</f>
        <v/>
      </c>
      <c r="C18" s="68" t="n"/>
    </row>
    <row r="19" ht="31.2" customHeight="1" s="29">
      <c r="A19" s="62">
        <f>'1. Onderbouwing leenplafond'!A24</f>
        <v/>
      </c>
      <c r="B19" s="70">
        <f>'1. Onderbouwing leenplafond'!C24</f>
        <v/>
      </c>
      <c r="C19" s="68" t="n"/>
    </row>
    <row r="20" ht="31.2" customHeight="1" s="29">
      <c r="A20" s="62">
        <f>'1. Onderbouwing leenplafond'!A25</f>
        <v/>
      </c>
      <c r="B20" s="70">
        <f>'1. Onderbouwing leenplafond'!C25</f>
        <v/>
      </c>
      <c r="C20" s="68" t="n"/>
    </row>
    <row r="21" ht="31.2" customHeight="1" s="29">
      <c r="A21" s="62">
        <f>'1. Onderbouwing leenplafond'!A26</f>
        <v/>
      </c>
      <c r="B21" s="70">
        <f>'1. Onderbouwing leenplafond'!C26</f>
        <v/>
      </c>
      <c r="C21" s="68" t="n"/>
    </row>
    <row r="22" ht="31.2" customHeight="1" s="29">
      <c r="A22" s="62">
        <f>'1. Onderbouwing leenplafond'!A27</f>
        <v/>
      </c>
      <c r="B22" s="70">
        <f>'1. Onderbouwing leenplafond'!C27</f>
        <v/>
      </c>
      <c r="C22" s="68" t="n"/>
    </row>
    <row r="23" ht="31.2" customHeight="1" s="29">
      <c r="A23" s="62">
        <f>'1. Onderbouwing leenplafond'!A28</f>
        <v/>
      </c>
      <c r="B23" s="70">
        <f>'1. Onderbouwing leenplafond'!C28</f>
        <v/>
      </c>
      <c r="C23" s="68" t="n"/>
    </row>
    <row r="24" ht="9" customHeight="1" s="29">
      <c r="A24" s="36" t="n"/>
      <c r="B24" s="36" t="n"/>
      <c r="C24" s="36" t="n"/>
    </row>
    <row r="25" ht="18" customHeight="1" s="29" thickBot="1">
      <c r="A25" s="35">
        <f>'1. Onderbouwing leenplafond'!A30</f>
        <v/>
      </c>
      <c r="B25" s="35" t="n"/>
      <c r="C25" s="35" t="inlineStr">
        <is>
          <t>Toelichting</t>
        </is>
      </c>
    </row>
    <row r="26" ht="31.2" customHeight="1" s="29">
      <c r="A26" s="62">
        <f>'1. Onderbouwing leenplafond'!A31</f>
        <v/>
      </c>
      <c r="B26" s="62">
        <f>'1. Onderbouwing leenplafond'!C31</f>
        <v/>
      </c>
      <c r="C26" s="68" t="n"/>
    </row>
    <row r="27" ht="31.2" customHeight="1" s="29">
      <c r="A27" s="62">
        <f>'1. Onderbouwing leenplafond'!A32</f>
        <v/>
      </c>
      <c r="B27" s="62">
        <f>'1. Onderbouwing leenplafond'!C32</f>
        <v/>
      </c>
      <c r="C27" s="68" t="n"/>
    </row>
    <row r="28" ht="31.2" customHeight="1" s="29">
      <c r="A28" s="62">
        <f>'1. Onderbouwing leenplafond'!A33</f>
        <v/>
      </c>
      <c r="B28" s="62">
        <f>'1. Onderbouwing leenplafond'!C33</f>
        <v/>
      </c>
      <c r="C28" s="68" t="n"/>
    </row>
    <row r="29" ht="31.2" customHeight="1" s="29">
      <c r="A29" s="62">
        <f>'1. Onderbouwing leenplafond'!A34</f>
        <v/>
      </c>
      <c r="B29" s="62">
        <f>'1. Onderbouwing leenplafond'!C34</f>
        <v/>
      </c>
      <c r="C29" s="68" t="n"/>
    </row>
    <row r="30" ht="31.2" customHeight="1" s="29">
      <c r="A30" s="62">
        <f>'1. Onderbouwing leenplafond'!A35</f>
        <v/>
      </c>
      <c r="B30" s="62">
        <f>'1. Onderbouwing leenplafond'!C35</f>
        <v/>
      </c>
      <c r="C30" s="68" t="n"/>
    </row>
    <row r="31" ht="31.2" customHeight="1" s="29">
      <c r="A31" s="62">
        <f>'1. Onderbouwing leenplafond'!A36</f>
        <v/>
      </c>
      <c r="B31" s="62">
        <f>'1. Onderbouwing leenplafond'!C36</f>
        <v/>
      </c>
      <c r="C31" s="68" t="n"/>
    </row>
    <row r="32" ht="31.2" customHeight="1" s="29">
      <c r="A32" s="62">
        <f>'1. Onderbouwing leenplafond'!A37</f>
        <v/>
      </c>
      <c r="B32" s="62">
        <f>'1. Onderbouwing leenplafond'!C37</f>
        <v/>
      </c>
      <c r="C32" s="68" t="n"/>
    </row>
    <row r="33" ht="31.2" customHeight="1" s="29">
      <c r="A33" s="62">
        <f>'1. Onderbouwing leenplafond'!A38</f>
        <v/>
      </c>
      <c r="B33" s="62">
        <f>'1. Onderbouwing leenplafond'!C38</f>
        <v/>
      </c>
      <c r="C33" s="68" t="n"/>
    </row>
    <row r="34" ht="31.2" customHeight="1" s="29">
      <c r="A34" s="62">
        <f>'1. Onderbouwing leenplafond'!A39</f>
        <v/>
      </c>
      <c r="B34" s="62">
        <f>'1. Onderbouwing leenplafond'!C39</f>
        <v/>
      </c>
      <c r="C34" s="68" t="n"/>
    </row>
    <row r="35" ht="31.2" customHeight="1" s="29">
      <c r="A35" s="62">
        <f>'1. Onderbouwing leenplafond'!A40</f>
        <v/>
      </c>
      <c r="B35" s="62">
        <f>'1. Onderbouwing leenplafond'!C40</f>
        <v/>
      </c>
      <c r="C35" s="68" t="n"/>
    </row>
    <row r="36" ht="31.2" customHeight="1" s="29">
      <c r="A36" s="62">
        <f>'1. Onderbouwing leenplafond'!A41</f>
        <v/>
      </c>
      <c r="B36" s="62">
        <f>'1. Onderbouwing leenplafond'!C41</f>
        <v/>
      </c>
      <c r="C36" s="68" t="n"/>
    </row>
    <row r="37" ht="9" customHeight="1" s="29">
      <c r="A37" s="36" t="n"/>
      <c r="B37" s="36" t="n"/>
      <c r="C37" s="36" t="n"/>
    </row>
  </sheetData>
  <sheetProtection selectLockedCells="0" selectUnlockedCells="0" algorithmName="SHA-512" sheet="1" objects="1" insertRows="1" insertHyperlinks="1" autoFilter="1" scenarios="1" formatColumns="1" deleteColumns="1" insertColumns="1" pivotTables="1" deleteRows="1" formatCells="1" saltValue="wAPkbfK5YzZy08c01F/07A==" formatRows="1" sort="1" spinCount="100000" hashValue="wjn6q6NHZ30IMIxZxv+gHjby0GrokPxz+8Rn3OMtopRH3tZWxHfI3vZtO/dWjxXhY/pGHU71o0lV0wRFz1bSzQ=="/>
  <pageMargins left="0.7" right="0.7" top="0.75" bottom="0.75" header="0.3" footer="0.3"/>
  <pageSetup orientation="portrait" paperSize="9"/>
</worksheet>
</file>

<file path=xl/worksheets/sheet5.xml><?xml version="1.0" encoding="utf-8"?>
<worksheet xmlns="http://schemas.openxmlformats.org/spreadsheetml/2006/main">
  <sheetPr>
    <tabColor theme="5"/>
    <outlinePr summaryBelow="1" summaryRight="1"/>
    <pageSetUpPr/>
  </sheetPr>
  <dimension ref="B2:N56"/>
  <sheetViews>
    <sheetView showZeros="0" zoomScale="90" zoomScaleNormal="90" workbookViewId="0">
      <selection activeCell="C30" sqref="C30"/>
    </sheetView>
  </sheetViews>
  <sheetFormatPr baseColWidth="8" defaultColWidth="8.88671875" defaultRowHeight="14.4"/>
  <cols>
    <col width="3.109375" customWidth="1" style="29" min="1" max="1"/>
    <col width="29.5546875" customWidth="1" style="29" min="2" max="2"/>
    <col width="20" customWidth="1" style="29" min="3" max="3"/>
    <col width="13.6640625" customWidth="1" style="29" min="4" max="7"/>
    <col width="13" customWidth="1" style="29" min="8" max="8"/>
    <col width="13.88671875" customWidth="1" style="29" min="9" max="13"/>
    <col width="8.88671875" customWidth="1" style="29" min="14" max="16384"/>
  </cols>
  <sheetData>
    <row r="2" ht="23.4" customFormat="1" customHeight="1" s="6">
      <c r="B2" s="33" t="inlineStr">
        <is>
          <t>FORMULIER VOOR LEENAANVRAAG AGENTSCHAPPEN</t>
        </is>
      </c>
      <c r="C2" s="5" t="n"/>
      <c r="D2" s="5" t="n"/>
      <c r="E2" s="5" t="n"/>
      <c r="F2" s="5" t="n"/>
      <c r="G2" s="5" t="n"/>
    </row>
    <row r="3">
      <c r="B3" s="7" t="n"/>
      <c r="C3" s="7" t="n"/>
      <c r="D3" s="7" t="n"/>
      <c r="E3" s="7" t="n"/>
      <c r="F3" s="7" t="n"/>
      <c r="G3" s="7" t="n"/>
      <c r="H3" s="7" t="n"/>
      <c r="I3" s="7" t="n"/>
      <c r="J3" s="7" t="n"/>
      <c r="K3" s="7" t="n"/>
      <c r="L3" s="7" t="n"/>
      <c r="M3" s="7" t="n"/>
    </row>
    <row r="5" ht="16.8" customHeight="1" s="29" thickBot="1">
      <c r="B5" s="32" t="inlineStr">
        <is>
          <t>GEGEVENS AANVRAGER</t>
        </is>
      </c>
    </row>
    <row r="6" ht="15" customHeight="1" s="29" thickTop="1">
      <c r="B6" s="10" t="inlineStr">
        <is>
          <t>Naam</t>
        </is>
      </c>
      <c r="C6" s="80" t="n"/>
      <c r="D6" s="89" t="n"/>
      <c r="E6" s="89" t="n"/>
      <c r="F6" s="89" t="n"/>
      <c r="G6" s="89" t="n"/>
      <c r="H6" s="89" t="n"/>
      <c r="I6" s="89" t="n"/>
      <c r="J6" s="89" t="n"/>
      <c r="K6" s="89" t="n"/>
      <c r="L6" s="71" t="n"/>
      <c r="M6" s="71" t="n"/>
    </row>
    <row r="7">
      <c r="B7" s="10" t="inlineStr">
        <is>
          <t>Telefoon</t>
        </is>
      </c>
      <c r="C7" s="80" t="n"/>
      <c r="D7" s="89" t="n"/>
      <c r="E7" s="89" t="n"/>
      <c r="F7" s="89" t="n"/>
      <c r="G7" s="89" t="n"/>
      <c r="H7" s="89" t="n"/>
      <c r="I7" s="89" t="n"/>
      <c r="J7" s="89" t="n"/>
      <c r="K7" s="89" t="n"/>
      <c r="L7" s="71" t="n"/>
      <c r="M7" s="71" t="n"/>
    </row>
    <row r="8">
      <c r="B8" s="10" t="inlineStr">
        <is>
          <t>E-MAIL</t>
        </is>
      </c>
      <c r="C8" s="80" t="n"/>
      <c r="D8" s="89" t="n"/>
      <c r="E8" s="89" t="n"/>
      <c r="F8" s="89" t="n"/>
      <c r="G8" s="89" t="n"/>
      <c r="H8" s="89" t="n"/>
      <c r="I8" s="89" t="n"/>
      <c r="J8" s="89" t="n"/>
      <c r="K8" s="89" t="n"/>
      <c r="L8" s="71" t="n"/>
      <c r="M8" s="71" t="n"/>
    </row>
    <row r="9">
      <c r="B9" s="10" t="inlineStr">
        <is>
          <t>Agentschap</t>
        </is>
      </c>
      <c r="C9" s="82">
        <f>'1. Onderbouwing leenplafond'!C5</f>
        <v/>
      </c>
      <c r="L9" s="67" t="n"/>
      <c r="M9" s="67" t="n"/>
    </row>
    <row r="10">
      <c r="B10" s="10" t="inlineStr">
        <is>
          <t>Departement</t>
        </is>
      </c>
      <c r="C10" s="80" t="n"/>
      <c r="D10" s="89" t="n"/>
      <c r="E10" s="89" t="n"/>
      <c r="F10" s="89" t="n"/>
      <c r="G10" s="89" t="n"/>
      <c r="H10" s="89" t="n"/>
      <c r="I10" s="89" t="n"/>
      <c r="J10" s="89" t="n"/>
      <c r="K10" s="89" t="n"/>
      <c r="L10" s="71" t="n"/>
      <c r="M10" s="71" t="n"/>
    </row>
    <row r="11">
      <c r="B11" s="11" t="n"/>
      <c r="C11" s="11" t="n"/>
      <c r="D11" s="11" t="n"/>
    </row>
    <row r="13" ht="20.4" customHeight="1" s="29" thickBot="1">
      <c r="B13" s="12" t="inlineStr">
        <is>
          <t>TOTAAL AANVRAAG</t>
        </is>
      </c>
    </row>
    <row r="14" ht="15" customHeight="1" s="29" thickTop="1">
      <c r="B14" s="7" t="n"/>
      <c r="C14" s="7" t="n"/>
      <c r="D14" s="7" t="n"/>
      <c r="E14" s="7" t="n"/>
      <c r="F14" s="7" t="n"/>
      <c r="G14" s="7" t="n"/>
      <c r="H14" s="7" t="n"/>
      <c r="I14" s="7" t="n"/>
      <c r="J14" s="7" t="n"/>
      <c r="K14" s="7" t="n"/>
      <c r="L14" s="7" t="n"/>
      <c r="M14" s="7" t="n"/>
    </row>
    <row r="15">
      <c r="D15" s="81" t="inlineStr">
        <is>
          <t>Bedragen in miljoenen</t>
        </is>
      </c>
      <c r="K15" s="13" t="inlineStr">
        <is>
          <t>Aanvragen vorige jaren</t>
        </is>
      </c>
    </row>
    <row r="16">
      <c r="B16" s="14" t="n"/>
      <c r="C16" s="14" t="inlineStr">
        <is>
          <t>Aanvraag lopend jaar</t>
        </is>
      </c>
      <c r="D16" s="15" t="inlineStr">
        <is>
          <t>t+1</t>
        </is>
      </c>
      <c r="E16" s="15" t="inlineStr">
        <is>
          <t>t+2</t>
        </is>
      </c>
      <c r="F16" s="15" t="inlineStr">
        <is>
          <t>t+3</t>
        </is>
      </c>
      <c r="G16" s="15" t="inlineStr">
        <is>
          <t>t+4</t>
        </is>
      </c>
      <c r="H16" s="15" t="inlineStr">
        <is>
          <t>Aanvraag t-1</t>
        </is>
      </c>
      <c r="I16" s="74" t="inlineStr">
        <is>
          <t>Uitputting t-1</t>
        </is>
      </c>
      <c r="J16" s="74" t="inlineStr">
        <is>
          <t>Procentueel</t>
        </is>
      </c>
      <c r="K16" s="15" t="inlineStr">
        <is>
          <t>t-2</t>
        </is>
      </c>
      <c r="L16" s="15" t="inlineStr">
        <is>
          <t>t-3</t>
        </is>
      </c>
      <c r="M16" s="15" t="inlineStr">
        <is>
          <t>t-4</t>
        </is>
      </c>
      <c r="N16" s="14" t="n"/>
    </row>
    <row r="17" customFormat="1" s="17">
      <c r="B17" s="16" t="n"/>
      <c r="C17" s="16">
        <f>'1. Onderbouwing leenplafond'!G5</f>
        <v/>
      </c>
      <c r="D17" s="16">
        <f>$C$17+1</f>
        <v/>
      </c>
      <c r="E17" s="16">
        <f>$D$17+1</f>
        <v/>
      </c>
      <c r="F17" s="16">
        <f>$D$17+2</f>
        <v/>
      </c>
      <c r="G17" s="16">
        <f>$D$17+3</f>
        <v/>
      </c>
      <c r="H17" s="16">
        <f>$C$17-1</f>
        <v/>
      </c>
      <c r="I17" s="16">
        <f>$C$17-1</f>
        <v/>
      </c>
      <c r="J17" s="16" t="inlineStr">
        <is>
          <t>%</t>
        </is>
      </c>
      <c r="K17" s="17">
        <f>$C$17-2</f>
        <v/>
      </c>
      <c r="L17" s="17">
        <f>$C$17-3</f>
        <v/>
      </c>
      <c r="M17" s="17">
        <f>$C$17-4</f>
        <v/>
      </c>
      <c r="N17" s="16" t="n"/>
    </row>
    <row r="18">
      <c r="B18">
        <f>Parameters!A3</f>
        <v/>
      </c>
      <c r="C18" s="90">
        <f>SUMIFS('1. Onderbouwing leenplafond'!$G$8:$G$28,'1. Onderbouwing leenplafond'!$A$8:$A$28,B18)/1000000</f>
        <v/>
      </c>
      <c r="D18" s="90">
        <f>SUMIFS('1. Onderbouwing leenplafond'!$H$8:$H$28,'1. Onderbouwing leenplafond'!$A$8:$A$28,B18)/1000000</f>
        <v/>
      </c>
      <c r="E18" s="90">
        <f>SUMIFS('1. Onderbouwing leenplafond'!$I$8:$I$28,'1. Onderbouwing leenplafond'!$A$8:$A$28,B18)/1000000</f>
        <v/>
      </c>
      <c r="F18" s="90">
        <f>SUMIFS('1. Onderbouwing leenplafond'!$J$8:$J$28,'1. Onderbouwing leenplafond'!$A$8:$A$28,B18)/1000000</f>
        <v/>
      </c>
      <c r="G18" s="90">
        <f>SUMIFS('1. Onderbouwing leenplafond'!$K$8:$K$28,'1. Onderbouwing leenplafond'!$A$8:$A$28,B18)/1000000</f>
        <v/>
      </c>
      <c r="H18" s="91" t="n"/>
      <c r="I18" s="91" t="n"/>
      <c r="J18" s="92" t="n"/>
      <c r="K18" s="20" t="n"/>
      <c r="L18" s="14" t="n"/>
      <c r="M18" s="14" t="n"/>
      <c r="N18" s="14" t="n"/>
    </row>
    <row r="19">
      <c r="B19">
        <f>Parameters!A4</f>
        <v/>
      </c>
      <c r="C19" s="90">
        <f>SUMIFS('1. Onderbouwing leenplafond'!$G$8:$G$28,'1. Onderbouwing leenplafond'!$A$8:$A$28,B19)/1000000</f>
        <v/>
      </c>
      <c r="D19" s="90">
        <f>SUMIFS('1. Onderbouwing leenplafond'!$H$8:$H$28,'1. Onderbouwing leenplafond'!$A$8:$A$28,B19)/1000000</f>
        <v/>
      </c>
      <c r="E19" s="90">
        <f>SUMIFS('1. Onderbouwing leenplafond'!$I$8:$I$28,'1. Onderbouwing leenplafond'!$A$8:$A$28,B19)/1000000</f>
        <v/>
      </c>
      <c r="F19" s="90">
        <f>SUMIFS('1. Onderbouwing leenplafond'!$J$8:$J$28,'1. Onderbouwing leenplafond'!$A$8:$A$28,B19)/1000000</f>
        <v/>
      </c>
      <c r="G19" s="90">
        <f>SUMIFS('1. Onderbouwing leenplafond'!$K$8:$K$28,'1. Onderbouwing leenplafond'!$A$8:$A$28,B19)/1000000</f>
        <v/>
      </c>
      <c r="H19" s="92" t="n"/>
      <c r="I19" s="92" t="n"/>
      <c r="J19" s="92" t="n"/>
      <c r="K19" s="20" t="n"/>
      <c r="L19" s="14" t="n"/>
      <c r="M19" s="14" t="n"/>
      <c r="N19" s="14" t="n"/>
    </row>
    <row r="20">
      <c r="B20">
        <f>Parameters!A5</f>
        <v/>
      </c>
      <c r="C20" s="90">
        <f>SUMIFS('1. Onderbouwing leenplafond'!$G$8:$G$28,'1. Onderbouwing leenplafond'!$A$8:$A$28,B20)/1000000</f>
        <v/>
      </c>
      <c r="D20" s="90">
        <f>SUMIFS('1. Onderbouwing leenplafond'!$H$8:$H$28,'1. Onderbouwing leenplafond'!$A$8:$A$28,B20)/1000000</f>
        <v/>
      </c>
      <c r="E20" s="90">
        <f>SUMIFS('1. Onderbouwing leenplafond'!$I$8:$I$28,'1. Onderbouwing leenplafond'!$A$8:$A$28,B20)/1000000</f>
        <v/>
      </c>
      <c r="F20" s="90">
        <f>SUMIFS('1. Onderbouwing leenplafond'!$J$8:$J$28,'1. Onderbouwing leenplafond'!$A$8:$A$28,B20)/1000000</f>
        <v/>
      </c>
      <c r="G20" s="90">
        <f>SUMIFS('1. Onderbouwing leenplafond'!$K$8:$K$28,'1. Onderbouwing leenplafond'!$A$8:$A$28,B20)/1000000</f>
        <v/>
      </c>
      <c r="H20" s="92" t="n"/>
      <c r="I20" s="92" t="n"/>
      <c r="J20" s="92" t="n"/>
      <c r="K20" s="20" t="n"/>
      <c r="L20" s="14" t="n"/>
      <c r="M20" s="14" t="n"/>
      <c r="N20" s="14" t="n"/>
    </row>
    <row r="21">
      <c r="B21">
        <f>Parameters!A6</f>
        <v/>
      </c>
      <c r="C21" s="90">
        <f>SUMIFS('1. Onderbouwing leenplafond'!$G$8:$G$28,'1. Onderbouwing leenplafond'!$A$8:$A$28,B21)/1000000</f>
        <v/>
      </c>
      <c r="D21" s="90">
        <f>SUMIFS('1. Onderbouwing leenplafond'!$H$8:$H$28,'1. Onderbouwing leenplafond'!$A$8:$A$28,B21)/1000000</f>
        <v/>
      </c>
      <c r="E21" s="90">
        <f>SUMIFS('1. Onderbouwing leenplafond'!$I$8:$I$28,'1. Onderbouwing leenplafond'!$A$8:$A$28,B21)/1000000</f>
        <v/>
      </c>
      <c r="F21" s="90">
        <f>SUMIFS('1. Onderbouwing leenplafond'!$J$8:$J$28,'1. Onderbouwing leenplafond'!$A$8:$A$28,B21)/1000000</f>
        <v/>
      </c>
      <c r="G21" s="90">
        <f>SUMIFS('1. Onderbouwing leenplafond'!$K$8:$K$28,'1. Onderbouwing leenplafond'!$A$8:$A$28,B21)/1000000</f>
        <v/>
      </c>
      <c r="H21" s="92" t="n"/>
      <c r="I21" s="92" t="n"/>
      <c r="J21" s="92" t="n"/>
      <c r="K21" s="20" t="n"/>
      <c r="L21" s="14" t="n"/>
      <c r="M21" s="14" t="n"/>
      <c r="N21" s="14" t="n"/>
    </row>
    <row r="22">
      <c r="B22">
        <f>Parameters!A7</f>
        <v/>
      </c>
      <c r="C22" s="90">
        <f>SUMIFS('1. Onderbouwing leenplafond'!$G$8:$G$28,'1. Onderbouwing leenplafond'!$A$8:$A$28,B22)/1000000</f>
        <v/>
      </c>
      <c r="D22" s="90">
        <f>SUMIFS('1. Onderbouwing leenplafond'!$H$8:$H$28,'1. Onderbouwing leenplafond'!$A$8:$A$28,B22)/1000000</f>
        <v/>
      </c>
      <c r="E22" s="90">
        <f>SUMIFS('1. Onderbouwing leenplafond'!$I$8:$I$28,'1. Onderbouwing leenplafond'!$A$8:$A$28,B22)/1000000</f>
        <v/>
      </c>
      <c r="F22" s="90">
        <f>SUMIFS('1. Onderbouwing leenplafond'!$J$8:$J$28,'1. Onderbouwing leenplafond'!$A$8:$A$28,B22)/1000000</f>
        <v/>
      </c>
      <c r="G22" s="90">
        <f>SUMIFS('1. Onderbouwing leenplafond'!$K$8:$K$28,'1. Onderbouwing leenplafond'!$A$8:$A$28,B22)/1000000</f>
        <v/>
      </c>
      <c r="H22" s="92" t="n"/>
      <c r="I22" s="92" t="n"/>
      <c r="J22" s="92" t="n"/>
      <c r="K22" s="20" t="n"/>
      <c r="L22" s="14" t="n"/>
      <c r="M22" s="14" t="n"/>
      <c r="N22" s="14" t="n"/>
    </row>
    <row r="23">
      <c r="B23">
        <f>Parameters!A8</f>
        <v/>
      </c>
      <c r="C23" s="90">
        <f>SUMIFS('1. Onderbouwing leenplafond'!$G$8:$G$28,'1. Onderbouwing leenplafond'!$A$8:$A$28,B23)/1000000</f>
        <v/>
      </c>
      <c r="D23" s="90">
        <f>SUMIFS('1. Onderbouwing leenplafond'!$H$8:$H$28,'1. Onderbouwing leenplafond'!$A$8:$A$28,B23)/1000000</f>
        <v/>
      </c>
      <c r="E23" s="90">
        <f>SUMIFS('1. Onderbouwing leenplafond'!$I$8:$I$28,'1. Onderbouwing leenplafond'!$A$8:$A$28,B23)/1000000</f>
        <v/>
      </c>
      <c r="F23" s="90">
        <f>SUMIFS('1. Onderbouwing leenplafond'!$J$8:$J$28,'1. Onderbouwing leenplafond'!$A$8:$A$28,B23)/1000000</f>
        <v/>
      </c>
      <c r="G23" s="90">
        <f>SUMIFS('1. Onderbouwing leenplafond'!$K$8:$K$28,'1. Onderbouwing leenplafond'!$A$8:$A$28,B23)/1000000</f>
        <v/>
      </c>
      <c r="H23" s="92" t="n"/>
      <c r="I23" s="92" t="n"/>
      <c r="J23" s="92" t="n"/>
      <c r="K23" s="20" t="n"/>
      <c r="L23" s="14" t="n"/>
      <c r="M23" s="14" t="n"/>
      <c r="N23" s="14" t="n"/>
    </row>
    <row r="24">
      <c r="B24">
        <f>Parameters!A9</f>
        <v/>
      </c>
      <c r="C24" s="90">
        <f>SUMIFS('1. Onderbouwing leenplafond'!$G$8:$G$28,'1. Onderbouwing leenplafond'!$A$8:$A$28,B24)/1000000</f>
        <v/>
      </c>
      <c r="D24" s="90">
        <f>SUMIFS('1. Onderbouwing leenplafond'!$H$8:$H$28,'1. Onderbouwing leenplafond'!$A$8:$A$28,B24)/1000000</f>
        <v/>
      </c>
      <c r="E24" s="90">
        <f>SUMIFS('1. Onderbouwing leenplafond'!$I$8:$I$28,'1. Onderbouwing leenplafond'!$A$8:$A$28,B24)/1000000</f>
        <v/>
      </c>
      <c r="F24" s="90">
        <f>SUMIFS('1. Onderbouwing leenplafond'!$J$8:$J$28,'1. Onderbouwing leenplafond'!$A$8:$A$28,B24)/1000000</f>
        <v/>
      </c>
      <c r="G24" s="90">
        <f>SUMIFS('1. Onderbouwing leenplafond'!$K$8:$K$28,'1. Onderbouwing leenplafond'!$A$8:$A$28,B24)/1000000</f>
        <v/>
      </c>
      <c r="H24" s="92" t="n"/>
      <c r="I24" s="92" t="n"/>
      <c r="J24" s="92" t="n"/>
      <c r="K24" s="20" t="n"/>
      <c r="L24" s="14" t="n"/>
      <c r="M24" s="14" t="n"/>
      <c r="N24" s="14" t="n"/>
    </row>
    <row r="25">
      <c r="B25">
        <f>Parameters!A10</f>
        <v/>
      </c>
      <c r="C25" s="90">
        <f>SUMIFS('1. Onderbouwing leenplafond'!$G$8:$G$28,'1. Onderbouwing leenplafond'!$A$8:$A$28,B25)/1000000</f>
        <v/>
      </c>
      <c r="D25" s="90">
        <f>SUMIFS('1. Onderbouwing leenplafond'!$H$8:$H$28,'1. Onderbouwing leenplafond'!$A$8:$A$28,B25)/1000000</f>
        <v/>
      </c>
      <c r="E25" s="90">
        <f>SUMIFS('1. Onderbouwing leenplafond'!$I$8:$I$28,'1. Onderbouwing leenplafond'!$A$8:$A$28,B25)/1000000</f>
        <v/>
      </c>
      <c r="F25" s="90">
        <f>SUMIFS('1. Onderbouwing leenplafond'!$J$8:$J$28,'1. Onderbouwing leenplafond'!$A$8:$A$28,B25)/1000000</f>
        <v/>
      </c>
      <c r="G25" s="90">
        <f>SUMIFS('1. Onderbouwing leenplafond'!$K$8:$K$28,'1. Onderbouwing leenplafond'!$A$8:$A$28,B25)/1000000</f>
        <v/>
      </c>
      <c r="H25" s="92" t="n"/>
      <c r="I25" s="92" t="n"/>
      <c r="J25" s="92" t="n"/>
      <c r="K25" s="20" t="n"/>
      <c r="L25" s="14" t="n"/>
      <c r="M25" s="14" t="n"/>
      <c r="N25" s="14" t="n"/>
    </row>
    <row r="26">
      <c r="B26">
        <f>Parameters!A11</f>
        <v/>
      </c>
      <c r="C26" s="90">
        <f>SUMIFS('1. Onderbouwing leenplafond'!$G$8:$G$28,'1. Onderbouwing leenplafond'!$A$8:$A$28,B26)/1000000</f>
        <v/>
      </c>
      <c r="D26" s="90">
        <f>SUMIFS('1. Onderbouwing leenplafond'!$H$8:$H$28,'1. Onderbouwing leenplafond'!$A$8:$A$28,B26)/1000000</f>
        <v/>
      </c>
      <c r="E26" s="90">
        <f>SUMIFS('1. Onderbouwing leenplafond'!$I$8:$I$28,'1. Onderbouwing leenplafond'!$A$8:$A$28,B26)/1000000</f>
        <v/>
      </c>
      <c r="F26" s="90">
        <f>SUMIFS('1. Onderbouwing leenplafond'!$J$8:$J$28,'1. Onderbouwing leenplafond'!$A$8:$A$28,B26)/1000000</f>
        <v/>
      </c>
      <c r="G26" s="90">
        <f>SUMIFS('1. Onderbouwing leenplafond'!$K$8:$K$28,'1. Onderbouwing leenplafond'!$A$8:$A$28,B26)/1000000</f>
        <v/>
      </c>
      <c r="H26" s="92" t="n"/>
      <c r="I26" s="92" t="n"/>
      <c r="J26" s="92" t="n"/>
      <c r="K26" s="20" t="n"/>
      <c r="L26" s="14" t="n"/>
      <c r="M26" s="14" t="n"/>
      <c r="N26" s="14" t="n"/>
    </row>
    <row r="27">
      <c r="B27">
        <f>Parameters!A12</f>
        <v/>
      </c>
      <c r="C27" s="90">
        <f>SUMIFS('1. Onderbouwing leenplafond'!$G$8:$G$28,'1. Onderbouwing leenplafond'!$A$8:$A$28,B27)/1000000</f>
        <v/>
      </c>
      <c r="D27" s="90">
        <f>SUMIFS('1. Onderbouwing leenplafond'!$H$8:$H$28,'1. Onderbouwing leenplafond'!$A$8:$A$28,B27)/1000000</f>
        <v/>
      </c>
      <c r="E27" s="90">
        <f>SUMIFS('1. Onderbouwing leenplafond'!$I$8:$I$28,'1. Onderbouwing leenplafond'!$A$8:$A$28,B27)/1000000</f>
        <v/>
      </c>
      <c r="F27" s="90">
        <f>SUMIFS('1. Onderbouwing leenplafond'!$J$8:$J$28,'1. Onderbouwing leenplafond'!$A$8:$A$28,B27)/1000000</f>
        <v/>
      </c>
      <c r="G27" s="90">
        <f>SUMIFS('1. Onderbouwing leenplafond'!$K$8:$K$28,'1. Onderbouwing leenplafond'!$A$8:$A$28,B27)/1000000</f>
        <v/>
      </c>
      <c r="H27" s="92" t="n"/>
      <c r="I27" s="92" t="n"/>
      <c r="J27" s="92" t="n"/>
      <c r="K27" s="20" t="n"/>
      <c r="L27" s="14" t="n"/>
      <c r="M27" s="14" t="n"/>
      <c r="N27" s="14" t="n"/>
    </row>
    <row r="28">
      <c r="B28">
        <f>Parameters!A13</f>
        <v/>
      </c>
      <c r="C28" s="90">
        <f>SUMIFS('1. Onderbouwing leenplafond'!$G$8:$G$28,'1. Onderbouwing leenplafond'!$A$8:$A$28,B28)/1000000</f>
        <v/>
      </c>
      <c r="D28" s="90">
        <f>SUMIFS('1. Onderbouwing leenplafond'!$H$8:$H$28,'1. Onderbouwing leenplafond'!$A$8:$A$28,B28)/1000000</f>
        <v/>
      </c>
      <c r="E28" s="90">
        <f>SUMIFS('1. Onderbouwing leenplafond'!$I$8:$I$28,'1. Onderbouwing leenplafond'!$A$8:$A$28,B28)/1000000</f>
        <v/>
      </c>
      <c r="F28" s="90">
        <f>SUMIFS('1. Onderbouwing leenplafond'!$J$8:$J$28,'1. Onderbouwing leenplafond'!$A$8:$A$28,B28)/1000000</f>
        <v/>
      </c>
      <c r="G28" s="90">
        <f>SUMIFS('1. Onderbouwing leenplafond'!$K$8:$K$28,'1. Onderbouwing leenplafond'!$A$8:$A$28,B28)/1000000</f>
        <v/>
      </c>
      <c r="H28" s="92" t="n"/>
      <c r="I28" s="92" t="n"/>
      <c r="J28" s="92" t="n"/>
      <c r="K28" s="20" t="n"/>
      <c r="L28" s="14" t="n"/>
      <c r="M28" s="14" t="n"/>
      <c r="N28" s="14" t="n"/>
    </row>
    <row r="29">
      <c r="B29">
        <f>Parameters!A14</f>
        <v/>
      </c>
      <c r="C29" s="90">
        <f>SUMIFS('1. Onderbouwing leenplafond'!$G$8:$G$28,'1. Onderbouwing leenplafond'!$A$8:$A$28,B29)/1000000</f>
        <v/>
      </c>
      <c r="D29" s="90">
        <f>SUMIFS('1. Onderbouwing leenplafond'!$H$8:$H$28,'1. Onderbouwing leenplafond'!$A$8:$A$28,B29)/1000000</f>
        <v/>
      </c>
      <c r="E29" s="90">
        <f>SUMIFS('1. Onderbouwing leenplafond'!$I$8:$I$28,'1. Onderbouwing leenplafond'!$A$8:$A$28,B29)/1000000</f>
        <v/>
      </c>
      <c r="F29" s="90">
        <f>SUMIFS('1. Onderbouwing leenplafond'!$J$8:$J$28,'1. Onderbouwing leenplafond'!$A$8:$A$28,B29)/1000000</f>
        <v/>
      </c>
      <c r="G29" s="90">
        <f>SUMIFS('1. Onderbouwing leenplafond'!$K$8:$K$28,'1. Onderbouwing leenplafond'!$A$8:$A$28,B29)/1000000</f>
        <v/>
      </c>
      <c r="H29" s="92" t="n"/>
      <c r="I29" s="92" t="n"/>
      <c r="J29" s="92" t="n"/>
      <c r="K29" s="20" t="n"/>
      <c r="L29" s="14" t="n"/>
      <c r="M29" s="14" t="n"/>
      <c r="N29" s="14" t="n"/>
    </row>
    <row r="30">
      <c r="B30" s="14">
        <f>'1. Onderbouwing leenplafond'!A30</f>
        <v/>
      </c>
      <c r="C30" s="90">
        <f>'1. Onderbouwing leenplafond'!G30/1000000</f>
        <v/>
      </c>
      <c r="D30" s="93" t="n"/>
      <c r="E30" s="93" t="n"/>
      <c r="F30" s="93" t="n"/>
      <c r="G30" s="93" t="n"/>
      <c r="H30" s="93" t="n"/>
      <c r="I30" s="93" t="n"/>
      <c r="J30" s="92" t="n"/>
      <c r="K30" s="20" t="n"/>
      <c r="L30" s="14" t="n"/>
      <c r="M30" s="14" t="n"/>
      <c r="N30" s="14" t="n"/>
    </row>
    <row r="31">
      <c r="B31" s="14" t="n"/>
      <c r="C31" s="93" t="n"/>
      <c r="D31" s="93" t="n"/>
      <c r="E31" s="93" t="n"/>
      <c r="F31" s="93" t="n"/>
      <c r="G31" s="93" t="n"/>
      <c r="H31" s="92" t="n"/>
      <c r="I31" s="92" t="n"/>
      <c r="J31" s="92" t="n"/>
      <c r="K31" s="20" t="n"/>
      <c r="L31" s="14" t="n"/>
      <c r="M31" s="14" t="n"/>
      <c r="N31" s="14" t="n"/>
    </row>
    <row r="32" customFormat="1" s="17">
      <c r="B32" s="16" t="inlineStr">
        <is>
          <t>Totaal</t>
        </is>
      </c>
      <c r="C32" s="94">
        <f>SUM(C18:C30)</f>
        <v/>
      </c>
      <c r="D32" s="94">
        <f>SUM(D18:D30)</f>
        <v/>
      </c>
      <c r="E32" s="94">
        <f>SUM(E18:E30)</f>
        <v/>
      </c>
      <c r="F32" s="94">
        <f>SUM(F18:F30)</f>
        <v/>
      </c>
      <c r="G32" s="94">
        <f>SUM(G18:G30)</f>
        <v/>
      </c>
      <c r="H32" s="94">
        <f>'1. Onderbouwing leenplafond'!L6/1000000</f>
        <v/>
      </c>
      <c r="I32" s="94">
        <f>'1. Onderbouwing leenplafond'!M6/1000000</f>
        <v/>
      </c>
      <c r="J32" s="53">
        <f>'1. Onderbouwing leenplafond'!N6</f>
        <v/>
      </c>
      <c r="K32" s="95">
        <f>'1. Onderbouwing leenplafond'!O6/1000000</f>
        <v/>
      </c>
      <c r="L32" s="95">
        <f>'1. Onderbouwing leenplafond'!P6/1000000</f>
        <v/>
      </c>
      <c r="M32" s="95">
        <f>'1. Onderbouwing leenplafond'!Q6/1000000</f>
        <v/>
      </c>
      <c r="N32" s="16" t="n"/>
    </row>
    <row r="33" customFormat="1" s="17">
      <c r="B33" s="16" t="n"/>
      <c r="C33" s="96" t="n"/>
      <c r="D33" s="96" t="n"/>
      <c r="E33" s="96" t="n"/>
      <c r="F33" s="96" t="n"/>
      <c r="G33" s="96" t="n"/>
      <c r="H33" s="97" t="n"/>
      <c r="I33" s="97" t="n"/>
      <c r="J33" s="97" t="n"/>
      <c r="K33" s="23" t="n"/>
      <c r="L33" s="16" t="n"/>
      <c r="M33" s="16" t="n"/>
      <c r="N33" s="16" t="n"/>
    </row>
    <row r="34" ht="18" customHeight="1" s="29" thickBot="1">
      <c r="B34" s="9" t="inlineStr">
        <is>
          <t>AFSPRAKEN VOORWAARDELIJK DEEL</t>
        </is>
      </c>
    </row>
    <row r="35" ht="15" customHeight="1" s="29" thickTop="1">
      <c r="B35" s="7" t="n"/>
      <c r="C35" s="7" t="n"/>
      <c r="D35" s="7" t="n"/>
      <c r="E35" s="7" t="n"/>
      <c r="F35" s="7" t="n"/>
      <c r="G35" s="7" t="n"/>
      <c r="H35" s="7" t="n"/>
      <c r="I35" s="7" t="n"/>
      <c r="J35" s="7" t="n"/>
      <c r="K35" s="7" t="n"/>
      <c r="L35" s="7" t="n"/>
      <c r="M35" s="7" t="n"/>
    </row>
    <row r="36">
      <c r="B36" s="76" t="n"/>
      <c r="C36" s="89" t="n"/>
      <c r="D36" s="89" t="n"/>
      <c r="E36" s="89" t="n"/>
      <c r="F36" s="89" t="n"/>
      <c r="G36" s="89" t="n"/>
      <c r="H36" s="89" t="n"/>
      <c r="I36" s="89" t="n"/>
      <c r="J36" s="89" t="n"/>
      <c r="K36" s="89" t="n"/>
      <c r="L36" s="89" t="n"/>
      <c r="M36" s="89" t="n"/>
    </row>
    <row r="37">
      <c r="B37" s="89" t="n"/>
      <c r="C37" s="89" t="n"/>
      <c r="D37" s="89" t="n"/>
      <c r="E37" s="89" t="n"/>
      <c r="F37" s="89" t="n"/>
      <c r="G37" s="89" t="n"/>
      <c r="H37" s="89" t="n"/>
      <c r="I37" s="89" t="n"/>
      <c r="J37" s="89" t="n"/>
      <c r="K37" s="89" t="n"/>
      <c r="L37" s="89" t="n"/>
      <c r="M37" s="89" t="n"/>
    </row>
    <row r="38">
      <c r="B38" s="89" t="n"/>
      <c r="C38" s="89" t="n"/>
      <c r="D38" s="89" t="n"/>
      <c r="E38" s="89" t="n"/>
      <c r="F38" s="89" t="n"/>
      <c r="G38" s="89" t="n"/>
      <c r="H38" s="89" t="n"/>
      <c r="I38" s="89" t="n"/>
      <c r="J38" s="89" t="n"/>
      <c r="K38" s="89" t="n"/>
      <c r="L38" s="89" t="n"/>
      <c r="M38" s="89" t="n"/>
    </row>
    <row r="40" ht="18" customHeight="1" s="29" thickBot="1">
      <c r="B40" s="9" t="inlineStr">
        <is>
          <t>AANVAARDING FEZ</t>
        </is>
      </c>
    </row>
    <row r="41" ht="15" customHeight="1" s="29" thickTop="1">
      <c r="B41" s="7" t="n"/>
      <c r="C41" s="7" t="n"/>
      <c r="D41" s="7" t="n"/>
      <c r="E41" s="7" t="n"/>
      <c r="F41" s="7" t="n"/>
      <c r="G41" s="7" t="n"/>
      <c r="H41" s="7" t="n"/>
      <c r="I41" s="7" t="n"/>
      <c r="J41" s="7" t="n"/>
      <c r="K41" s="7" t="n"/>
      <c r="L41" s="7" t="n"/>
      <c r="M41" s="7" t="n"/>
    </row>
    <row r="42">
      <c r="B42" s="75" t="n"/>
      <c r="C42" s="89" t="n"/>
      <c r="D42" s="89" t="n"/>
      <c r="E42" s="89" t="n"/>
      <c r="F42" s="89" t="n"/>
      <c r="G42" s="89" t="n"/>
      <c r="H42" s="89" t="n"/>
      <c r="I42" s="89" t="n"/>
      <c r="J42" s="89" t="n"/>
      <c r="K42" s="89" t="n"/>
      <c r="L42" s="89" t="n"/>
      <c r="M42" s="89" t="n"/>
    </row>
    <row r="43">
      <c r="B43" s="89" t="n"/>
      <c r="C43" s="89" t="n"/>
      <c r="D43" s="89" t="n"/>
      <c r="E43" s="89" t="n"/>
      <c r="F43" s="89" t="n"/>
      <c r="G43" s="89" t="n"/>
      <c r="H43" s="89" t="n"/>
      <c r="I43" s="89" t="n"/>
      <c r="J43" s="89" t="n"/>
      <c r="K43" s="89" t="n"/>
      <c r="L43" s="89" t="n"/>
      <c r="M43" s="89" t="n"/>
    </row>
    <row r="44">
      <c r="B44" s="89" t="n"/>
      <c r="C44" s="89" t="n"/>
      <c r="D44" s="89" t="n"/>
      <c r="E44" s="89" t="n"/>
      <c r="F44" s="89" t="n"/>
      <c r="G44" s="89" t="n"/>
      <c r="H44" s="89" t="n"/>
      <c r="I44" s="89" t="n"/>
      <c r="J44" s="89" t="n"/>
      <c r="K44" s="89" t="n"/>
      <c r="L44" s="89" t="n"/>
      <c r="M44" s="89" t="n"/>
    </row>
    <row r="45">
      <c r="B45" s="72" t="n"/>
      <c r="C45" s="98" t="n"/>
      <c r="D45" s="98" t="n"/>
      <c r="K45" s="73" t="n"/>
      <c r="L45" s="89" t="n"/>
      <c r="M45" s="89" t="n"/>
    </row>
    <row r="46">
      <c r="B46" s="24" t="inlineStr">
        <is>
          <t>Ondertekening directeur FEZ</t>
        </is>
      </c>
      <c r="C46" s="78" t="n"/>
      <c r="D46" s="99" t="n"/>
      <c r="J46" s="25" t="n"/>
      <c r="K46" s="24" t="inlineStr">
        <is>
          <t>Datum</t>
        </is>
      </c>
      <c r="L46" s="77" t="n"/>
      <c r="M46" s="89" t="n"/>
    </row>
    <row r="48" ht="18" customHeight="1" s="29" thickBot="1">
      <c r="B48" s="9" t="inlineStr">
        <is>
          <t>AANVAARDING IRF</t>
        </is>
      </c>
      <c r="G48" s="74" t="inlineStr">
        <is>
          <t>Onderbouwing leenplafond gezien? (Ja/Nee)</t>
        </is>
      </c>
    </row>
    <row r="49" ht="15" customHeight="1" s="29" thickTop="1">
      <c r="B49" s="7" t="n"/>
      <c r="C49" s="7" t="n"/>
      <c r="D49" s="7" t="n"/>
      <c r="E49" s="7" t="n"/>
      <c r="F49" s="7" t="n"/>
      <c r="G49" s="7" t="n"/>
      <c r="H49" s="7" t="n"/>
      <c r="I49" s="7" t="n"/>
      <c r="J49" s="7" t="n"/>
      <c r="K49" s="7" t="n"/>
      <c r="L49" s="7" t="n"/>
      <c r="M49" s="7" t="n"/>
    </row>
    <row r="50">
      <c r="B50" s="75" t="n"/>
      <c r="C50" s="89" t="n"/>
      <c r="D50" s="89" t="n"/>
      <c r="E50" s="89" t="n"/>
      <c r="F50" s="89" t="n"/>
      <c r="G50" s="89" t="n"/>
      <c r="H50" s="76" t="n"/>
      <c r="I50" s="89" t="n"/>
      <c r="J50" s="89" t="n"/>
      <c r="K50" s="89" t="n"/>
      <c r="L50" s="89" t="n"/>
      <c r="M50" s="89" t="n"/>
    </row>
    <row r="51">
      <c r="B51" s="89" t="n"/>
      <c r="C51" s="89" t="n"/>
      <c r="D51" s="89" t="n"/>
      <c r="E51" s="89" t="n"/>
      <c r="F51" s="89" t="n"/>
      <c r="G51" s="89" t="n"/>
      <c r="H51" s="89" t="n"/>
      <c r="I51" s="89" t="n"/>
      <c r="J51" s="89" t="n"/>
      <c r="K51" s="89" t="n"/>
      <c r="L51" s="89" t="n"/>
      <c r="M51" s="89" t="n"/>
    </row>
    <row r="52">
      <c r="B52" s="89" t="n"/>
      <c r="C52" s="89" t="n"/>
      <c r="D52" s="89" t="n"/>
      <c r="E52" s="89" t="n"/>
      <c r="F52" s="89" t="n"/>
      <c r="G52" s="89" t="n"/>
      <c r="H52" s="89" t="n"/>
      <c r="I52" s="89" t="n"/>
      <c r="J52" s="89" t="n"/>
      <c r="K52" s="89" t="n"/>
      <c r="L52" s="89" t="n"/>
      <c r="M52" s="89" t="n"/>
    </row>
    <row r="53">
      <c r="B53" s="72" t="n"/>
      <c r="C53" s="98" t="n"/>
      <c r="D53" s="98" t="n"/>
      <c r="K53" s="79" t="n"/>
      <c r="L53" s="89" t="n"/>
      <c r="M53" s="89" t="n"/>
    </row>
    <row r="54">
      <c r="B54" s="26" t="inlineStr">
        <is>
          <t>Goedgekeurd door</t>
        </is>
      </c>
      <c r="C54" s="78" t="n"/>
      <c r="D54" s="99" t="n"/>
      <c r="J54" s="25" t="n"/>
      <c r="K54" s="26" t="inlineStr">
        <is>
          <t>Datum</t>
        </is>
      </c>
      <c r="L54" s="77" t="n"/>
      <c r="M54" s="89" t="n"/>
    </row>
    <row r="56">
      <c r="B56" s="26" t="inlineStr">
        <is>
          <t>Directeur IRF</t>
        </is>
      </c>
      <c r="C56" s="72" t="n"/>
      <c r="D56" s="98" t="n"/>
      <c r="E56" s="98" t="n"/>
    </row>
  </sheetData>
  <sheetProtection selectLockedCells="0" selectUnlockedCells="0" algorithmName="SHA-512" sheet="1" objects="1" insertRows="1" insertHyperlinks="1" autoFilter="1" scenarios="1" formatColumns="1" deleteColumns="1" insertColumns="1" pivotTables="1" deleteRows="1" formatCells="1" saltValue="mgKmze07I3TRcYf/womu1Q==" formatRows="1" sort="1" spinCount="100000" hashValue="WbFd7ngWvQMhkT4e6CKQhsd0tgEm+wCVeISq0/GiDn9RmJaYxg4Pc+hUFrklAolluIHEvWgVSWt66qx7UxXfLA=="/>
  <mergeCells count="20">
    <mergeCell ref="H50:M52"/>
    <mergeCell ref="C10:K10"/>
    <mergeCell ref="B42:M44"/>
    <mergeCell ref="C9:K9"/>
    <mergeCell ref="C56:E56"/>
    <mergeCell ref="B53:D53"/>
    <mergeCell ref="G48:K48"/>
    <mergeCell ref="C54:D54"/>
    <mergeCell ref="C8:K8"/>
    <mergeCell ref="K53:M53"/>
    <mergeCell ref="C7:K7"/>
    <mergeCell ref="C46:D46"/>
    <mergeCell ref="B45:D45"/>
    <mergeCell ref="L54:M54"/>
    <mergeCell ref="B36:M38"/>
    <mergeCell ref="C6:K6"/>
    <mergeCell ref="D15:H15"/>
    <mergeCell ref="B50:G52"/>
    <mergeCell ref="L46:M46"/>
    <mergeCell ref="K45:M45"/>
  </mergeCells>
  <conditionalFormatting sqref="B36 B42 B50 H50">
    <cfRule type="expression" priority="4" dxfId="2">
      <formula>B36=""</formula>
    </cfRule>
  </conditionalFormatting>
  <conditionalFormatting sqref="H50:M52">
    <cfRule type="cellIs" priority="1" operator="equal" dxfId="1">
      <formula>"Nee"</formula>
    </cfRule>
    <cfRule type="cellIs" priority="2" operator="equal" dxfId="0">
      <formula>"Ja"</formula>
    </cfRule>
  </conditionalFormatting>
  <pageMargins left="0.7" right="0.7" top="0.75" bottom="0.75" header="0.3" footer="0.3"/>
  <pageSetup orientation="portrait" paperSize="9"/>
  <drawing xmlns:r="http://schemas.openxmlformats.org/officeDocument/2006/relationships" r:id="rId1"/>
</worksheet>
</file>

<file path=xl/worksheets/sheet6.xml><?xml version="1.0" encoding="utf-8"?>
<worksheet xmlns="http://schemas.openxmlformats.org/spreadsheetml/2006/main">
  <sheetPr>
    <outlinePr summaryBelow="1" summaryRight="1"/>
    <pageSetUpPr/>
  </sheetPr>
  <dimension ref="C2:I11"/>
  <sheetViews>
    <sheetView workbookViewId="0">
      <selection activeCell="D19" sqref="D19"/>
    </sheetView>
  </sheetViews>
  <sheetFormatPr baseColWidth="8" defaultRowHeight="14.4"/>
  <cols>
    <col width="10.88671875" bestFit="1" customWidth="1" style="29" min="3" max="3"/>
    <col width="21.109375" bestFit="1" customWidth="1" style="29" min="4" max="4"/>
    <col width="10" bestFit="1" customWidth="1" style="29" min="5" max="5"/>
    <col width="9" bestFit="1" customWidth="1" style="29" min="6" max="6"/>
    <col width="10" bestFit="1" customWidth="1" style="29" min="7" max="7"/>
    <col width="11" bestFit="1" customWidth="1" style="29" min="8" max="8"/>
    <col width="32.88671875" customWidth="1" style="29" min="9" max="9"/>
  </cols>
  <sheetData>
    <row r="2">
      <c r="I2" t="inlineStr">
        <is>
          <t>Stap 1 rechtsklikken op  tabel, Kies "Vernieuwen"</t>
        </is>
      </c>
    </row>
    <row r="3">
      <c r="C3" s="71">
        <f>+'1. Onderbouwing leenplafond'!C5</f>
        <v/>
      </c>
      <c r="D3" s="71" t="n"/>
      <c r="E3" s="71" t="n"/>
      <c r="I3" t="inlineStr">
        <is>
          <t>Stap 2 opslaan in digidoc</t>
        </is>
      </c>
    </row>
    <row r="6">
      <c r="C6" s="48" t="inlineStr">
        <is>
          <t>Rijlabels</t>
        </is>
      </c>
      <c r="D6" t="inlineStr">
        <is>
          <t>Som van Leenplafonds</t>
        </is>
      </c>
    </row>
    <row r="7">
      <c r="C7" s="49" t="n">
        <v>7</v>
      </c>
      <c r="D7" s="100" t="n">
        <v>4100</v>
      </c>
    </row>
    <row r="8">
      <c r="C8" s="49" t="n">
        <v>12</v>
      </c>
      <c r="D8" s="100" t="n">
        <v>5000</v>
      </c>
    </row>
    <row r="9">
      <c r="C9" s="49" t="n">
        <v>21</v>
      </c>
      <c r="D9" s="100" t="n">
        <v>3000</v>
      </c>
    </row>
    <row r="10">
      <c r="C10" s="49" t="inlineStr">
        <is>
          <t>(leeg)</t>
        </is>
      </c>
      <c r="D10" s="100" t="n"/>
    </row>
    <row r="11">
      <c r="C11" s="49" t="inlineStr">
        <is>
          <t>Eindtotaal</t>
        </is>
      </c>
      <c r="D11" s="100" t="n">
        <v>12100</v>
      </c>
    </row>
  </sheetData>
  <pageMargins left="0.7" right="0.7" top="0.75" bottom="0.75" header="0.3" footer="0.3"/>
  <pageSetup orientation="portrait" paperSize="9"/>
</worksheet>
</file>

<file path=xl/worksheets/sheet7.xml><?xml version="1.0" encoding="utf-8"?>
<worksheet xmlns="http://schemas.openxmlformats.org/spreadsheetml/2006/main">
  <sheetPr>
    <outlinePr summaryBelow="1" summaryRight="1"/>
    <pageSetUpPr/>
  </sheetPr>
  <dimension ref="A2:W102"/>
  <sheetViews>
    <sheetView workbookViewId="0">
      <selection activeCell="M14" sqref="M14"/>
    </sheetView>
  </sheetViews>
  <sheetFormatPr baseColWidth="8" defaultRowHeight="14.4"/>
  <cols>
    <col width="27.6640625" bestFit="1" customWidth="1" style="29" min="1" max="1"/>
    <col width="10.109375" bestFit="1" customWidth="1" style="29" min="3" max="3"/>
    <col width="13.88671875" bestFit="1" customWidth="1" style="29" min="4" max="4"/>
    <col width="14.88671875" bestFit="1" customWidth="1" style="29" min="5" max="5"/>
    <col width="24.44140625" bestFit="1" customWidth="1" style="29" min="6" max="6"/>
    <col width="10.44140625" bestFit="1" customWidth="1" style="29" min="7" max="7"/>
    <col width="9.5546875" bestFit="1" customWidth="1" style="29" min="8" max="8"/>
    <col width="29.5546875" bestFit="1" customWidth="1" style="29" min="9" max="9"/>
    <col width="16.33203125" bestFit="1" customWidth="1" style="29" min="10" max="10"/>
    <col width="10.44140625" bestFit="1" customWidth="1" style="29" min="11" max="11"/>
    <col width="11" bestFit="1" customWidth="1" style="29" min="12" max="12"/>
    <col width="27.6640625" bestFit="1" customWidth="1" style="29" min="13" max="13"/>
    <col width="2.88671875" customWidth="1" style="29" min="16" max="16"/>
    <col width="3.33203125" customWidth="1" style="29" min="18" max="18"/>
    <col width="7" customWidth="1" style="29" min="19" max="19"/>
    <col width="3.33203125" customWidth="1" style="29" min="20" max="20"/>
    <col width="57.33203125" bestFit="1" customWidth="1" style="29" min="21" max="21"/>
    <col width="3" customWidth="1" style="29" min="22" max="22"/>
    <col width="81.5546875" customWidth="1" style="29" min="23" max="23"/>
  </cols>
  <sheetData>
    <row r="2">
      <c r="A2" s="67" t="inlineStr">
        <is>
          <t>Activa</t>
        </is>
      </c>
      <c r="B2" s="67" t="inlineStr">
        <is>
          <t>Grond</t>
        </is>
      </c>
      <c r="C2" s="67" t="inlineStr">
        <is>
          <t>Gebouwen</t>
        </is>
      </c>
      <c r="D2" s="67" t="inlineStr">
        <is>
          <t>Verbouwingen</t>
        </is>
      </c>
      <c r="E2" s="67" t="inlineStr">
        <is>
          <t>Erfpachtrechten</t>
        </is>
      </c>
      <c r="F2" s="67" t="inlineStr">
        <is>
          <t>Areaalassets_infrastructuur</t>
        </is>
      </c>
      <c r="G2" s="67" t="inlineStr">
        <is>
          <t>Installaties</t>
        </is>
      </c>
      <c r="H2" s="67" t="inlineStr">
        <is>
          <t>Inventaris</t>
        </is>
      </c>
      <c r="I2" s="67" t="inlineStr">
        <is>
          <t>Computer_hardware_en_software</t>
        </is>
      </c>
      <c r="J2" s="67" t="inlineStr">
        <is>
          <t>Vervoermiddelen</t>
        </is>
      </c>
      <c r="K2" s="67" t="inlineStr">
        <is>
          <t>Vaartuigen</t>
        </is>
      </c>
      <c r="L2" s="67" t="inlineStr">
        <is>
          <t>Vliegtuigen</t>
        </is>
      </c>
      <c r="M2" s="67" t="inlineStr">
        <is>
          <t>Overige_materiële_vaste_activa</t>
        </is>
      </c>
      <c r="Q2" s="2" t="inlineStr">
        <is>
          <t>Voorwaardelijke aanvraag</t>
        </is>
      </c>
      <c r="S2" s="2" t="inlineStr">
        <is>
          <t>J/N?</t>
        </is>
      </c>
      <c r="U2" s="2" t="inlineStr">
        <is>
          <t>Departement</t>
        </is>
      </c>
      <c r="W2" s="2" t="inlineStr">
        <is>
          <t>Agentschappen</t>
        </is>
      </c>
    </row>
    <row r="3">
      <c r="A3" s="67" t="inlineStr">
        <is>
          <t>Grond</t>
        </is>
      </c>
      <c r="B3" s="67" t="n">
        <v>100</v>
      </c>
      <c r="C3" s="67" t="n">
        <v>20</v>
      </c>
      <c r="D3" s="67" t="n">
        <v>5</v>
      </c>
      <c r="E3" s="67" t="n">
        <v>5</v>
      </c>
      <c r="F3" s="67" t="n">
        <v>7</v>
      </c>
      <c r="G3" s="67" t="n">
        <v>10</v>
      </c>
      <c r="H3" s="67" t="n">
        <v>3</v>
      </c>
      <c r="I3" s="67" t="n">
        <v>3</v>
      </c>
      <c r="J3" s="67" t="n">
        <v>5</v>
      </c>
      <c r="K3" s="67" t="n">
        <v>10</v>
      </c>
      <c r="L3" s="67" t="n">
        <v>10</v>
      </c>
      <c r="M3" s="67" t="n">
        <v>3</v>
      </c>
      <c r="Q3" s="67" t="n">
        <v>1</v>
      </c>
      <c r="S3" s="67" t="inlineStr">
        <is>
          <t>Ja</t>
        </is>
      </c>
      <c r="U3" s="67" t="inlineStr">
        <is>
          <t>Ministerie van Algemene Zaken</t>
        </is>
      </c>
      <c r="W3" s="67" t="inlineStr">
        <is>
          <t>agentschap College ter Beoordeling van Geneesmiddelen (aCBG)</t>
        </is>
      </c>
    </row>
    <row r="4">
      <c r="A4" s="67" t="inlineStr">
        <is>
          <t>Gebouwen</t>
        </is>
      </c>
      <c r="C4" s="67" t="n">
        <v>21</v>
      </c>
      <c r="D4" s="67" t="n">
        <v>6</v>
      </c>
      <c r="E4" s="67" t="n">
        <v>6</v>
      </c>
      <c r="F4" s="67" t="n">
        <v>8</v>
      </c>
      <c r="G4" s="67" t="n">
        <v>11</v>
      </c>
      <c r="H4" s="67" t="n">
        <v>4</v>
      </c>
      <c r="I4" s="67" t="n">
        <v>4</v>
      </c>
      <c r="J4" s="67" t="n">
        <v>6</v>
      </c>
      <c r="K4" s="67" t="n">
        <v>11</v>
      </c>
      <c r="L4" s="67" t="n">
        <v>11</v>
      </c>
      <c r="M4" s="67" t="n">
        <v>4</v>
      </c>
      <c r="Q4" s="67" t="n">
        <v>2</v>
      </c>
      <c r="S4" s="67" t="inlineStr">
        <is>
          <t>Nee</t>
        </is>
      </c>
      <c r="U4" s="67" t="inlineStr">
        <is>
          <t>Ministerie van Asiel en Migratie</t>
        </is>
      </c>
      <c r="W4" s="67" t="inlineStr">
        <is>
          <t>Centraal Justitieel Incassobureau (CJIB)</t>
        </is>
      </c>
    </row>
    <row r="5">
      <c r="A5" s="67" t="inlineStr">
        <is>
          <t>Verbouwingen</t>
        </is>
      </c>
      <c r="C5" s="67" t="n">
        <v>22</v>
      </c>
      <c r="D5" s="67" t="n">
        <v>7</v>
      </c>
      <c r="E5" s="67" t="n">
        <v>7</v>
      </c>
      <c r="F5" s="67" t="n">
        <v>9</v>
      </c>
      <c r="G5" s="67" t="n">
        <v>12</v>
      </c>
      <c r="H5" s="67" t="n">
        <v>5</v>
      </c>
      <c r="I5" s="67" t="n">
        <v>5</v>
      </c>
      <c r="J5" s="67" t="n">
        <v>7</v>
      </c>
      <c r="K5" s="67" t="n">
        <v>12</v>
      </c>
      <c r="L5" s="67" t="n">
        <v>12</v>
      </c>
      <c r="M5" s="67" t="n">
        <v>5</v>
      </c>
      <c r="Q5" s="67" t="n">
        <v>3</v>
      </c>
      <c r="U5" s="67" t="inlineStr">
        <is>
          <t>Ministerie van Binnenlandse Zaken en Koninkrijksrelaties</t>
        </is>
      </c>
      <c r="W5" s="67" t="inlineStr">
        <is>
          <t>CIBG</t>
        </is>
      </c>
    </row>
    <row r="6">
      <c r="A6" s="67" t="inlineStr">
        <is>
          <t>Erfpachtrechten</t>
        </is>
      </c>
      <c r="C6" s="67" t="n">
        <v>23</v>
      </c>
      <c r="D6" s="67" t="n">
        <v>8</v>
      </c>
      <c r="E6" s="67" t="n">
        <v>8</v>
      </c>
      <c r="F6" s="67" t="n">
        <v>10</v>
      </c>
      <c r="G6" s="67" t="n">
        <v>13</v>
      </c>
      <c r="H6" s="67" t="n">
        <v>6</v>
      </c>
      <c r="J6" s="67" t="n">
        <v>8</v>
      </c>
      <c r="K6" s="67" t="n">
        <v>13</v>
      </c>
      <c r="L6" s="67" t="n">
        <v>13</v>
      </c>
      <c r="M6" s="67" t="n">
        <v>6</v>
      </c>
      <c r="Q6" s="67" t="n">
        <v>4</v>
      </c>
      <c r="U6" s="67" t="inlineStr">
        <is>
          <t>Ministerie van Buitenlandse Zaken</t>
        </is>
      </c>
      <c r="W6" s="67" t="inlineStr">
        <is>
          <t>Dienst ICT Uitvoering (DICTU)</t>
        </is>
      </c>
    </row>
    <row r="7">
      <c r="A7" s="67" t="inlineStr">
        <is>
          <t>Areaalassets_infrastructuur</t>
        </is>
      </c>
      <c r="C7" s="67" t="n">
        <v>24</v>
      </c>
      <c r="D7" s="67" t="n">
        <v>9</v>
      </c>
      <c r="E7" s="67" t="n">
        <v>9</v>
      </c>
      <c r="F7" s="67" t="n">
        <v>11</v>
      </c>
      <c r="G7" s="67" t="n">
        <v>14</v>
      </c>
      <c r="H7" s="67" t="n">
        <v>7</v>
      </c>
      <c r="J7" s="67" t="n">
        <v>9</v>
      </c>
      <c r="K7" s="67" t="n">
        <v>14</v>
      </c>
      <c r="L7" s="67" t="n">
        <v>14</v>
      </c>
      <c r="M7" s="67" t="n">
        <v>7</v>
      </c>
      <c r="Q7" s="67" t="n">
        <v>5</v>
      </c>
      <c r="U7" s="67" t="inlineStr">
        <is>
          <t>Ministerie van Defensie</t>
        </is>
      </c>
      <c r="W7" s="67" t="inlineStr">
        <is>
          <t>Dienst Justitiële Inrichtingen (DJI)</t>
        </is>
      </c>
    </row>
    <row r="8">
      <c r="A8" s="67" t="inlineStr">
        <is>
          <t>Installaties</t>
        </is>
      </c>
      <c r="C8" s="67" t="n">
        <v>25</v>
      </c>
      <c r="D8" s="67" t="n">
        <v>10</v>
      </c>
      <c r="E8" s="67" t="n">
        <v>10</v>
      </c>
      <c r="F8" s="67" t="n">
        <v>12</v>
      </c>
      <c r="G8" s="67" t="n">
        <v>15</v>
      </c>
      <c r="H8" s="67" t="n">
        <v>8</v>
      </c>
      <c r="J8" s="67" t="n">
        <v>10</v>
      </c>
      <c r="K8" s="67" t="n">
        <v>15</v>
      </c>
      <c r="L8" s="67" t="n">
        <v>15</v>
      </c>
      <c r="M8" s="67" t="n">
        <v>8</v>
      </c>
      <c r="Q8" s="67" t="n">
        <v>6</v>
      </c>
      <c r="U8" s="67" t="inlineStr">
        <is>
          <t>Ministerie van Economische Zaken</t>
        </is>
      </c>
      <c r="W8" s="67" t="inlineStr">
        <is>
          <t>Dienst Publiek en Communicatie (DPC)</t>
        </is>
      </c>
    </row>
    <row r="9">
      <c r="A9" s="67" t="inlineStr">
        <is>
          <t>Inventaris</t>
        </is>
      </c>
      <c r="C9" s="67" t="n">
        <v>26</v>
      </c>
      <c r="E9" s="67" t="n">
        <v>11</v>
      </c>
      <c r="F9" s="67" t="n">
        <v>13</v>
      </c>
      <c r="G9" s="67" t="n">
        <v>16</v>
      </c>
      <c r="H9" s="67" t="n">
        <v>9</v>
      </c>
      <c r="J9" s="67" t="n">
        <v>11</v>
      </c>
      <c r="K9" s="67" t="n">
        <v>16</v>
      </c>
      <c r="L9" s="67" t="n">
        <v>16</v>
      </c>
      <c r="M9" s="67" t="n">
        <v>9</v>
      </c>
      <c r="Q9" s="67" t="n">
        <v>7</v>
      </c>
      <c r="U9" s="67" t="inlineStr">
        <is>
          <t>Ministerie van Financiën</t>
        </is>
      </c>
      <c r="W9" s="67" t="inlineStr">
        <is>
          <t>Dienst Uitvoering Onderwijs (DUO)</t>
        </is>
      </c>
    </row>
    <row r="10">
      <c r="A10" s="67" t="inlineStr">
        <is>
          <t>Computer_hardware_en_software</t>
        </is>
      </c>
      <c r="C10" s="67" t="n">
        <v>27</v>
      </c>
      <c r="E10" s="67" t="n">
        <v>12</v>
      </c>
      <c r="F10" s="67" t="n">
        <v>14</v>
      </c>
      <c r="G10" s="67" t="n">
        <v>17</v>
      </c>
      <c r="H10" s="67" t="n">
        <v>10</v>
      </c>
      <c r="J10" s="67" t="n">
        <v>12</v>
      </c>
      <c r="K10" s="67" t="n">
        <v>17</v>
      </c>
      <c r="L10" s="67" t="n">
        <v>17</v>
      </c>
      <c r="M10" s="67" t="n">
        <v>10</v>
      </c>
      <c r="Q10" s="67" t="n">
        <v>8</v>
      </c>
      <c r="U10" s="67" t="inlineStr">
        <is>
          <t>Ministerie van Infrastructuur en Waterstaat</t>
        </is>
      </c>
      <c r="W10" s="67" t="inlineStr">
        <is>
          <t>Dienst van de Huurcommissie (DHC)</t>
        </is>
      </c>
    </row>
    <row r="11">
      <c r="A11" s="67" t="inlineStr">
        <is>
          <t>Vervoermiddelen</t>
        </is>
      </c>
      <c r="C11" s="67" t="n">
        <v>28</v>
      </c>
      <c r="E11" s="67" t="n">
        <v>13</v>
      </c>
      <c r="F11" s="67" t="n">
        <v>15</v>
      </c>
      <c r="G11" s="67" t="n">
        <v>18</v>
      </c>
      <c r="H11" s="67" t="n">
        <v>11</v>
      </c>
      <c r="J11" s="67" t="n">
        <v>13</v>
      </c>
      <c r="K11" s="67" t="n">
        <v>18</v>
      </c>
      <c r="L11" s="67" t="n">
        <v>18</v>
      </c>
      <c r="Q11" s="67" t="n">
        <v>9</v>
      </c>
      <c r="U11" s="67" t="inlineStr">
        <is>
          <t>Ministerie van Justitie en Veiligheid</t>
        </is>
      </c>
      <c r="W11" s="67" t="inlineStr">
        <is>
          <t>FMHaaglanden (FMH)</t>
        </is>
      </c>
    </row>
    <row r="12">
      <c r="A12" s="67" t="inlineStr">
        <is>
          <t>Vaartuigen</t>
        </is>
      </c>
      <c r="C12" s="67" t="n">
        <v>29</v>
      </c>
      <c r="E12" s="67" t="n">
        <v>14</v>
      </c>
      <c r="F12" s="67" t="n">
        <v>16</v>
      </c>
      <c r="G12" s="67" t="n">
        <v>19</v>
      </c>
      <c r="H12" s="67" t="n">
        <v>12</v>
      </c>
      <c r="J12" s="67" t="n">
        <v>14</v>
      </c>
      <c r="K12" s="67" t="n">
        <v>19</v>
      </c>
      <c r="L12" s="67" t="n">
        <v>19</v>
      </c>
      <c r="Q12" s="67" t="n">
        <v>10</v>
      </c>
      <c r="U12" s="67" t="inlineStr">
        <is>
          <t>Ministerie van Klimaat en Groene Groei</t>
        </is>
      </c>
      <c r="W12" s="67" t="inlineStr">
        <is>
          <t>Immigratie- en Naturalisatiedienst (IND)</t>
        </is>
      </c>
    </row>
    <row r="13">
      <c r="A13" s="67" t="inlineStr">
        <is>
          <t>Vliegtuigen</t>
        </is>
      </c>
      <c r="C13" s="67" t="n">
        <v>30</v>
      </c>
      <c r="E13" s="67" t="n">
        <v>15</v>
      </c>
      <c r="F13" s="67" t="n">
        <v>17</v>
      </c>
      <c r="G13" s="67" t="n">
        <v>20</v>
      </c>
      <c r="H13" s="67" t="n">
        <v>13</v>
      </c>
      <c r="J13" s="67" t="n">
        <v>15</v>
      </c>
      <c r="K13" s="67" t="n">
        <v>20</v>
      </c>
      <c r="L13" s="67" t="n">
        <v>20</v>
      </c>
      <c r="Q13" s="67" t="n">
        <v>11</v>
      </c>
      <c r="U13" s="67" t="inlineStr">
        <is>
          <t>Ministerie van Landbouw, Visserij, Voedselzekerheid en Natuur</t>
        </is>
      </c>
      <c r="W13" s="67" t="inlineStr">
        <is>
          <t>Justis</t>
        </is>
      </c>
    </row>
    <row r="14">
      <c r="A14" s="67" t="inlineStr">
        <is>
          <t>Overige_materiële_vaste_activa</t>
        </is>
      </c>
      <c r="C14" s="67" t="n">
        <v>31</v>
      </c>
      <c r="E14" s="67" t="n">
        <v>16</v>
      </c>
      <c r="F14" s="67" t="n">
        <v>18</v>
      </c>
      <c r="G14" s="67" t="n">
        <v>21</v>
      </c>
      <c r="H14" s="67" t="n">
        <v>14</v>
      </c>
      <c r="J14" s="67" t="n">
        <v>16</v>
      </c>
      <c r="K14" s="67" t="n">
        <v>21</v>
      </c>
      <c r="L14" s="67" t="n">
        <v>21</v>
      </c>
      <c r="Q14" s="67" t="n">
        <v>12</v>
      </c>
      <c r="U14" s="67" t="inlineStr">
        <is>
          <t>Ministerie van Onderwijs, Cultuur en Wetenschap</t>
        </is>
      </c>
      <c r="W14" s="67" t="inlineStr">
        <is>
          <t>Justitiële ICT Organisatie (JIO)</t>
        </is>
      </c>
    </row>
    <row r="15">
      <c r="C15" s="67" t="n">
        <v>32</v>
      </c>
      <c r="E15" s="67" t="n">
        <v>17</v>
      </c>
      <c r="F15" s="67" t="n">
        <v>19</v>
      </c>
      <c r="G15" s="67" t="n">
        <v>22</v>
      </c>
      <c r="H15" s="67" t="n">
        <v>15</v>
      </c>
      <c r="J15" s="67" t="n">
        <v>17</v>
      </c>
      <c r="K15" s="67" t="n">
        <v>22</v>
      </c>
      <c r="L15" s="67" t="n">
        <v>22</v>
      </c>
      <c r="Q15" s="67" t="n">
        <v>13</v>
      </c>
      <c r="U15" s="67" t="inlineStr">
        <is>
          <t>Ministerie van Sociale Zaken en Werkgelegenheid</t>
        </is>
      </c>
      <c r="W15" s="67" t="inlineStr">
        <is>
          <t>Justitiële Informatiedienst (Justid)</t>
        </is>
      </c>
    </row>
    <row r="16">
      <c r="C16" s="67" t="n">
        <v>33</v>
      </c>
      <c r="E16" s="67" t="n">
        <v>18</v>
      </c>
      <c r="F16" s="67" t="n">
        <v>20</v>
      </c>
      <c r="G16" s="67" t="n">
        <v>23</v>
      </c>
      <c r="H16" s="67" t="n">
        <v>16</v>
      </c>
      <c r="J16" s="67" t="n">
        <v>18</v>
      </c>
      <c r="K16" s="67" t="n">
        <v>23</v>
      </c>
      <c r="L16" s="67" t="n">
        <v>23</v>
      </c>
      <c r="Q16" s="67" t="n">
        <v>14</v>
      </c>
      <c r="U16" s="67" t="inlineStr">
        <is>
          <t>Ministerie van Volksgezondheid, Welzijn en Sport</t>
        </is>
      </c>
      <c r="W16" s="67" t="inlineStr">
        <is>
          <t>Koninklijk Nederlands Meteorologisch Instituut (KNMI)</t>
        </is>
      </c>
    </row>
    <row r="17">
      <c r="C17" s="67" t="n">
        <v>34</v>
      </c>
      <c r="E17" s="67" t="n">
        <v>19</v>
      </c>
      <c r="F17" s="67" t="n">
        <v>21</v>
      </c>
      <c r="G17" s="67" t="n">
        <v>24</v>
      </c>
      <c r="H17" s="67" t="n">
        <v>17</v>
      </c>
      <c r="J17" s="67" t="n">
        <v>19</v>
      </c>
      <c r="K17" s="67" t="n">
        <v>24</v>
      </c>
      <c r="L17" s="67" t="n">
        <v>24</v>
      </c>
      <c r="Q17" s="67" t="n">
        <v>15</v>
      </c>
      <c r="U17" s="67" t="inlineStr">
        <is>
          <t>Ministerie van Volkshuisvesting en Ruimtelijke Ordening</t>
        </is>
      </c>
      <c r="W17" s="67" t="inlineStr">
        <is>
          <t>Logius</t>
        </is>
      </c>
    </row>
    <row r="18">
      <c r="C18" s="67" t="n">
        <v>35</v>
      </c>
      <c r="E18" s="67" t="n">
        <v>20</v>
      </c>
      <c r="F18" s="67" t="n">
        <v>22</v>
      </c>
      <c r="G18" s="67" t="n">
        <v>25</v>
      </c>
      <c r="H18" s="67" t="n">
        <v>18</v>
      </c>
      <c r="J18" s="67" t="n">
        <v>20</v>
      </c>
      <c r="K18" s="67" t="n">
        <v>25</v>
      </c>
      <c r="L18" s="67" t="n">
        <v>25</v>
      </c>
      <c r="Q18" s="67" t="n">
        <v>16</v>
      </c>
      <c r="W18" s="67" t="inlineStr">
        <is>
          <t>Nationaal Archief (NA)</t>
        </is>
      </c>
    </row>
    <row r="19">
      <c r="C19" s="67" t="n">
        <v>36</v>
      </c>
      <c r="E19" s="67" t="n">
        <v>21</v>
      </c>
      <c r="F19" s="67" t="n">
        <v>23</v>
      </c>
      <c r="G19" s="67" t="n">
        <v>26</v>
      </c>
      <c r="H19" s="67" t="n">
        <v>19</v>
      </c>
      <c r="J19" s="67" t="n">
        <v>21</v>
      </c>
      <c r="K19" s="67" t="n">
        <v>26</v>
      </c>
      <c r="L19" s="67" t="n">
        <v>26</v>
      </c>
      <c r="Q19" s="67" t="n">
        <v>17</v>
      </c>
      <c r="W19" s="67" t="inlineStr">
        <is>
          <t>Nederlands Forensisch Instituut (NFI)</t>
        </is>
      </c>
    </row>
    <row r="20">
      <c r="C20" s="67" t="n">
        <v>37</v>
      </c>
      <c r="E20" s="67" t="n">
        <v>22</v>
      </c>
      <c r="F20" s="67" t="n">
        <v>24</v>
      </c>
      <c r="G20" s="67" t="n">
        <v>27</v>
      </c>
      <c r="H20" s="67" t="n">
        <v>20</v>
      </c>
      <c r="J20" s="67" t="n">
        <v>22</v>
      </c>
      <c r="K20" s="67" t="n">
        <v>27</v>
      </c>
      <c r="L20" s="67" t="n">
        <v>27</v>
      </c>
      <c r="Q20" s="67" t="n">
        <v>18</v>
      </c>
      <c r="W20" s="67" t="inlineStr">
        <is>
          <t>Nederlandse Emissieautoriteit (NEa)</t>
        </is>
      </c>
    </row>
    <row r="21">
      <c r="C21" s="67" t="n">
        <v>38</v>
      </c>
      <c r="E21" s="67" t="n">
        <v>23</v>
      </c>
      <c r="F21" s="67" t="n">
        <v>25</v>
      </c>
      <c r="G21" s="67" t="n">
        <v>28</v>
      </c>
      <c r="J21" s="67" t="n">
        <v>23</v>
      </c>
      <c r="K21" s="67" t="n">
        <v>28</v>
      </c>
      <c r="L21" s="67" t="n">
        <v>28</v>
      </c>
      <c r="Q21" s="67" t="n">
        <v>19</v>
      </c>
      <c r="W21" s="67" t="inlineStr">
        <is>
          <t>Nederlandse Voedsel- en Warenautoriteit (NVWA)</t>
        </is>
      </c>
    </row>
    <row r="22">
      <c r="C22" s="67" t="n">
        <v>39</v>
      </c>
      <c r="E22" s="67" t="n">
        <v>24</v>
      </c>
      <c r="F22" s="67" t="n">
        <v>26</v>
      </c>
      <c r="G22" s="67" t="n">
        <v>29</v>
      </c>
      <c r="J22" s="67" t="n">
        <v>24</v>
      </c>
      <c r="K22" s="67" t="n">
        <v>29</v>
      </c>
      <c r="L22" s="67" t="n">
        <v>29</v>
      </c>
      <c r="Q22" s="67" t="n">
        <v>20</v>
      </c>
      <c r="W22" s="67" t="inlineStr">
        <is>
          <t>Organisatie en Personeel Rijk (O&amp;P Rijk)</t>
        </is>
      </c>
    </row>
    <row r="23">
      <c r="C23" s="67" t="n">
        <v>40</v>
      </c>
      <c r="E23" s="67" t="n">
        <v>25</v>
      </c>
      <c r="F23" s="67" t="n">
        <v>27</v>
      </c>
      <c r="G23" s="67" t="n">
        <v>30</v>
      </c>
      <c r="J23" s="67" t="n">
        <v>25</v>
      </c>
      <c r="K23" s="67" t="n">
        <v>30</v>
      </c>
      <c r="L23" s="67" t="n">
        <v>30</v>
      </c>
      <c r="Q23" s="67" t="n">
        <v>21</v>
      </c>
      <c r="W23" s="67" t="inlineStr">
        <is>
          <t>Paresto</t>
        </is>
      </c>
    </row>
    <row r="24">
      <c r="C24" s="67" t="n">
        <v>41</v>
      </c>
      <c r="E24" s="67" t="n">
        <v>26</v>
      </c>
      <c r="F24" s="67" t="n">
        <v>28</v>
      </c>
      <c r="J24" s="67" t="n">
        <v>26</v>
      </c>
      <c r="K24" s="67" t="n">
        <v>31</v>
      </c>
      <c r="L24" s="67" t="n">
        <v>31</v>
      </c>
      <c r="Q24" s="67" t="n">
        <v>22</v>
      </c>
      <c r="W24" s="67" t="inlineStr">
        <is>
          <t>Rijksdienst voor Identiteitsgegevens (RvIG)</t>
        </is>
      </c>
    </row>
    <row r="25">
      <c r="C25" s="67" t="n">
        <v>42</v>
      </c>
      <c r="E25" s="67" t="n">
        <v>27</v>
      </c>
      <c r="F25" s="67" t="n">
        <v>29</v>
      </c>
      <c r="J25" s="67" t="n">
        <v>27</v>
      </c>
      <c r="K25" s="67" t="n">
        <v>32</v>
      </c>
      <c r="L25" s="67" t="n">
        <v>32</v>
      </c>
      <c r="Q25" s="67" t="n">
        <v>23</v>
      </c>
      <c r="W25" s="67" t="inlineStr">
        <is>
          <t>Rijksdienst voor Ondernemend Nederland (RVO)</t>
        </is>
      </c>
    </row>
    <row r="26">
      <c r="C26" s="67" t="n">
        <v>43</v>
      </c>
      <c r="E26" s="67" t="n">
        <v>28</v>
      </c>
      <c r="F26" s="67" t="n">
        <v>30</v>
      </c>
      <c r="J26" s="67" t="n">
        <v>28</v>
      </c>
      <c r="K26" s="67" t="n">
        <v>33</v>
      </c>
      <c r="L26" s="67" t="n">
        <v>33</v>
      </c>
      <c r="Q26" s="67" t="n">
        <v>24</v>
      </c>
      <c r="W26" s="67" t="inlineStr">
        <is>
          <t>Rijksinspectie Digitale Infrastructuur (RDI)</t>
        </is>
      </c>
    </row>
    <row r="27">
      <c r="C27" s="67" t="n">
        <v>44</v>
      </c>
      <c r="E27" s="67" t="n">
        <v>29</v>
      </c>
      <c r="F27" s="67" t="n">
        <v>31</v>
      </c>
      <c r="J27" s="67" t="n">
        <v>29</v>
      </c>
      <c r="K27" s="67" t="n">
        <v>34</v>
      </c>
      <c r="L27" s="67" t="n">
        <v>34</v>
      </c>
      <c r="Q27" s="67" t="n">
        <v>25</v>
      </c>
      <c r="W27" s="67" t="inlineStr">
        <is>
          <t>Rijksinstituut voor Volksgezondheid en Milieu (RIVM)</t>
        </is>
      </c>
    </row>
    <row r="28">
      <c r="C28" s="67" t="n">
        <v>45</v>
      </c>
      <c r="E28" s="67" t="n">
        <v>30</v>
      </c>
      <c r="F28" s="67" t="n">
        <v>32</v>
      </c>
      <c r="J28" s="67" t="n">
        <v>30</v>
      </c>
      <c r="K28" s="67" t="n">
        <v>35</v>
      </c>
      <c r="L28" s="67" t="n">
        <v>35</v>
      </c>
      <c r="Q28" s="67" t="n">
        <v>26</v>
      </c>
      <c r="W28" s="67" t="inlineStr">
        <is>
          <t>Rijksorganisatie Beveiliging en Logistiek (RBL)</t>
        </is>
      </c>
    </row>
    <row r="29">
      <c r="C29" s="67" t="n">
        <v>46</v>
      </c>
      <c r="E29" s="67" t="n">
        <v>31</v>
      </c>
      <c r="F29" s="67" t="n">
        <v>33</v>
      </c>
      <c r="K29" s="67" t="n">
        <v>36</v>
      </c>
      <c r="L29" s="67" t="n">
        <v>36</v>
      </c>
      <c r="Q29" s="67" t="n">
        <v>27</v>
      </c>
      <c r="W29" s="67" t="inlineStr">
        <is>
          <t>Rijksorganisatie voor Ontwikkeling, Digitalisering en Innovatie (ODI)</t>
        </is>
      </c>
    </row>
    <row r="30">
      <c r="C30" s="67" t="n">
        <v>47</v>
      </c>
      <c r="E30" s="67" t="n">
        <v>32</v>
      </c>
      <c r="F30" s="67" t="n">
        <v>34</v>
      </c>
      <c r="K30" s="67" t="n">
        <v>37</v>
      </c>
      <c r="L30" s="67" t="n">
        <v>37</v>
      </c>
      <c r="Q30" s="67" t="n">
        <v>28</v>
      </c>
      <c r="W30" s="67" t="inlineStr">
        <is>
          <t>Rijksvastgoedbedrijf (RVB)</t>
        </is>
      </c>
    </row>
    <row r="31">
      <c r="C31" s="67" t="n">
        <v>48</v>
      </c>
      <c r="E31" s="67" t="n">
        <v>33</v>
      </c>
      <c r="F31" s="67" t="n">
        <v>35</v>
      </c>
      <c r="K31" s="67" t="n">
        <v>38</v>
      </c>
      <c r="L31" s="67" t="n">
        <v>38</v>
      </c>
      <c r="Q31" s="67" t="n">
        <v>29</v>
      </c>
      <c r="W31" s="67" t="inlineStr">
        <is>
          <t>Rijkswaterstaat (RWS)</t>
        </is>
      </c>
    </row>
    <row r="32">
      <c r="C32" s="67" t="n">
        <v>49</v>
      </c>
      <c r="E32" s="67" t="n">
        <v>34</v>
      </c>
      <c r="F32" s="67" t="n">
        <v>36</v>
      </c>
      <c r="K32" s="67" t="n">
        <v>39</v>
      </c>
      <c r="L32" s="67" t="n">
        <v>39</v>
      </c>
      <c r="Q32" s="67" t="n">
        <v>30</v>
      </c>
      <c r="W32" s="67" t="inlineStr">
        <is>
          <t>SSC-ICT</t>
        </is>
      </c>
    </row>
    <row r="33">
      <c r="C33" s="67" t="n">
        <v>50</v>
      </c>
      <c r="E33" s="67" t="n">
        <v>35</v>
      </c>
      <c r="F33" s="67" t="n">
        <v>37</v>
      </c>
      <c r="K33" s="67" t="n">
        <v>40</v>
      </c>
      <c r="L33" s="67" t="n">
        <v>40</v>
      </c>
      <c r="Q33" s="67" t="n">
        <v>31</v>
      </c>
    </row>
    <row r="34">
      <c r="C34" s="67" t="n">
        <v>51</v>
      </c>
      <c r="E34" s="67" t="n">
        <v>36</v>
      </c>
      <c r="F34" s="67" t="n">
        <v>38</v>
      </c>
      <c r="Q34" s="67" t="n">
        <v>32</v>
      </c>
    </row>
    <row r="35">
      <c r="C35" s="67" t="n">
        <v>52</v>
      </c>
      <c r="E35" s="67" t="n">
        <v>37</v>
      </c>
      <c r="F35" s="67" t="n">
        <v>39</v>
      </c>
      <c r="Q35" s="67" t="n">
        <v>33</v>
      </c>
    </row>
    <row r="36">
      <c r="C36" s="67" t="n">
        <v>53</v>
      </c>
      <c r="E36" s="67" t="n">
        <v>38</v>
      </c>
      <c r="F36" s="67" t="n">
        <v>40</v>
      </c>
      <c r="Q36" s="67" t="n">
        <v>34</v>
      </c>
    </row>
    <row r="37">
      <c r="C37" s="67" t="n">
        <v>54</v>
      </c>
      <c r="E37" s="67" t="n">
        <v>39</v>
      </c>
      <c r="F37" s="67" t="n">
        <v>41</v>
      </c>
      <c r="Q37" s="67" t="n">
        <v>35</v>
      </c>
    </row>
    <row r="38">
      <c r="C38" s="67" t="n">
        <v>55</v>
      </c>
      <c r="E38" s="67" t="n">
        <v>40</v>
      </c>
      <c r="F38" s="67" t="n">
        <v>42</v>
      </c>
      <c r="Q38" s="67" t="n">
        <v>36</v>
      </c>
    </row>
    <row r="39">
      <c r="C39" s="67" t="n">
        <v>56</v>
      </c>
      <c r="E39" s="67" t="n">
        <v>41</v>
      </c>
      <c r="F39" s="67" t="n">
        <v>43</v>
      </c>
      <c r="Q39" s="67" t="n">
        <v>37</v>
      </c>
    </row>
    <row r="40">
      <c r="C40" s="67" t="n">
        <v>57</v>
      </c>
      <c r="E40" s="67" t="n">
        <v>42</v>
      </c>
      <c r="F40" s="67" t="n">
        <v>44</v>
      </c>
      <c r="Q40" s="67" t="n">
        <v>38</v>
      </c>
    </row>
    <row r="41">
      <c r="C41" s="67" t="n">
        <v>58</v>
      </c>
      <c r="E41" s="67" t="n">
        <v>43</v>
      </c>
      <c r="F41" s="67" t="n">
        <v>45</v>
      </c>
      <c r="Q41" s="67" t="n">
        <v>39</v>
      </c>
    </row>
    <row r="42">
      <c r="C42" s="67" t="n">
        <v>59</v>
      </c>
      <c r="E42" s="67" t="n">
        <v>44</v>
      </c>
      <c r="F42" s="67" t="n">
        <v>46</v>
      </c>
      <c r="Q42" s="67" t="n">
        <v>40</v>
      </c>
    </row>
    <row r="43">
      <c r="C43" s="67" t="n">
        <v>60</v>
      </c>
      <c r="E43" s="67" t="n">
        <v>45</v>
      </c>
      <c r="F43" s="67" t="n">
        <v>47</v>
      </c>
      <c r="Q43" s="67" t="n">
        <v>41</v>
      </c>
    </row>
    <row r="44">
      <c r="E44" s="67" t="n">
        <v>46</v>
      </c>
      <c r="F44" s="67" t="n">
        <v>48</v>
      </c>
      <c r="Q44" s="67" t="n">
        <v>42</v>
      </c>
    </row>
    <row r="45">
      <c r="E45" s="67" t="n">
        <v>47</v>
      </c>
      <c r="F45" s="67" t="n">
        <v>49</v>
      </c>
      <c r="Q45" s="67" t="n">
        <v>43</v>
      </c>
    </row>
    <row r="46">
      <c r="E46" s="67" t="n">
        <v>48</v>
      </c>
      <c r="F46" s="67" t="n">
        <v>50</v>
      </c>
      <c r="Q46" s="67" t="n">
        <v>44</v>
      </c>
    </row>
    <row r="47">
      <c r="E47" s="67" t="n">
        <v>49</v>
      </c>
      <c r="F47" s="67" t="n">
        <v>51</v>
      </c>
      <c r="Q47" s="67" t="n">
        <v>45</v>
      </c>
    </row>
    <row r="48">
      <c r="E48" s="67" t="n">
        <v>50</v>
      </c>
      <c r="F48" s="67" t="n">
        <v>52</v>
      </c>
      <c r="Q48" s="67" t="n">
        <v>46</v>
      </c>
    </row>
    <row r="49">
      <c r="E49" s="67" t="n">
        <v>51</v>
      </c>
      <c r="F49" s="67" t="n">
        <v>53</v>
      </c>
      <c r="Q49" s="67" t="n">
        <v>47</v>
      </c>
    </row>
    <row r="50">
      <c r="E50" s="67" t="n">
        <v>52</v>
      </c>
      <c r="F50" s="67" t="n">
        <v>54</v>
      </c>
      <c r="Q50" s="67" t="n">
        <v>48</v>
      </c>
    </row>
    <row r="51">
      <c r="E51" s="67" t="n">
        <v>53</v>
      </c>
      <c r="F51" s="67" t="n">
        <v>55</v>
      </c>
      <c r="Q51" s="67" t="n">
        <v>49</v>
      </c>
    </row>
    <row r="52">
      <c r="E52" s="67" t="n">
        <v>54</v>
      </c>
      <c r="F52" s="67" t="n">
        <v>56</v>
      </c>
      <c r="Q52" s="67" t="n">
        <v>50</v>
      </c>
    </row>
    <row r="53">
      <c r="E53" s="67" t="n">
        <v>55</v>
      </c>
      <c r="F53" s="67" t="n">
        <v>57</v>
      </c>
      <c r="Q53" s="67" t="n">
        <v>51</v>
      </c>
    </row>
    <row r="54">
      <c r="E54" s="67" t="n">
        <v>56</v>
      </c>
      <c r="F54" s="67" t="n">
        <v>58</v>
      </c>
      <c r="Q54" s="67" t="n">
        <v>52</v>
      </c>
    </row>
    <row r="55">
      <c r="E55" s="67" t="n">
        <v>57</v>
      </c>
      <c r="F55" s="67" t="n">
        <v>59</v>
      </c>
      <c r="Q55" s="67" t="n">
        <v>53</v>
      </c>
    </row>
    <row r="56">
      <c r="E56" s="67" t="n">
        <v>58</v>
      </c>
      <c r="F56" s="67" t="n">
        <v>60</v>
      </c>
      <c r="Q56" s="67" t="n">
        <v>54</v>
      </c>
    </row>
    <row r="57">
      <c r="E57" s="67" t="n">
        <v>59</v>
      </c>
      <c r="F57" s="67" t="n">
        <v>61</v>
      </c>
      <c r="Q57" s="67" t="n">
        <v>55</v>
      </c>
    </row>
    <row r="58">
      <c r="E58" s="67" t="n">
        <v>60</v>
      </c>
      <c r="F58" s="67" t="n">
        <v>62</v>
      </c>
      <c r="Q58" s="67" t="n">
        <v>56</v>
      </c>
    </row>
    <row r="59">
      <c r="E59" s="67" t="n">
        <v>61</v>
      </c>
      <c r="F59" s="67" t="n">
        <v>63</v>
      </c>
      <c r="Q59" s="67" t="n">
        <v>57</v>
      </c>
    </row>
    <row r="60">
      <c r="E60" s="67" t="n">
        <v>62</v>
      </c>
      <c r="F60" s="67" t="n">
        <v>64</v>
      </c>
      <c r="Q60" s="67" t="n">
        <v>58</v>
      </c>
    </row>
    <row r="61">
      <c r="E61" s="67" t="n">
        <v>63</v>
      </c>
      <c r="F61" s="67" t="n">
        <v>65</v>
      </c>
      <c r="Q61" s="67" t="n">
        <v>59</v>
      </c>
    </row>
    <row r="62">
      <c r="E62" s="67" t="n">
        <v>64</v>
      </c>
      <c r="F62" s="67" t="n">
        <v>66</v>
      </c>
      <c r="Q62" s="67" t="n">
        <v>60</v>
      </c>
    </row>
    <row r="63">
      <c r="E63" s="67" t="n">
        <v>65</v>
      </c>
      <c r="F63" s="67" t="n">
        <v>67</v>
      </c>
      <c r="Q63" s="67" t="n">
        <v>61</v>
      </c>
    </row>
    <row r="64">
      <c r="E64" s="67" t="n">
        <v>66</v>
      </c>
      <c r="F64" s="67" t="n">
        <v>68</v>
      </c>
      <c r="Q64" s="67" t="n">
        <v>62</v>
      </c>
    </row>
    <row r="65">
      <c r="E65" s="67" t="n">
        <v>67</v>
      </c>
      <c r="F65" s="67" t="n">
        <v>69</v>
      </c>
      <c r="Q65" s="67" t="n">
        <v>63</v>
      </c>
    </row>
    <row r="66">
      <c r="E66" s="67" t="n">
        <v>68</v>
      </c>
      <c r="F66" s="67" t="n">
        <v>70</v>
      </c>
      <c r="Q66" s="67" t="n">
        <v>64</v>
      </c>
    </row>
    <row r="67">
      <c r="E67" s="67" t="n">
        <v>69</v>
      </c>
      <c r="F67" s="67" t="n">
        <v>71</v>
      </c>
      <c r="Q67" s="67" t="n">
        <v>65</v>
      </c>
    </row>
    <row r="68">
      <c r="E68" s="67" t="n">
        <v>70</v>
      </c>
      <c r="F68" s="67" t="n">
        <v>72</v>
      </c>
      <c r="Q68" s="67" t="n">
        <v>66</v>
      </c>
    </row>
    <row r="69">
      <c r="E69" s="67" t="n">
        <v>71</v>
      </c>
      <c r="F69" s="67" t="n">
        <v>73</v>
      </c>
      <c r="Q69" s="67" t="n">
        <v>67</v>
      </c>
    </row>
    <row r="70">
      <c r="E70" s="67" t="n">
        <v>72</v>
      </c>
      <c r="F70" s="67" t="n">
        <v>74</v>
      </c>
      <c r="Q70" s="67" t="n">
        <v>68</v>
      </c>
    </row>
    <row r="71">
      <c r="E71" s="67" t="n">
        <v>73</v>
      </c>
      <c r="F71" s="67" t="n">
        <v>75</v>
      </c>
      <c r="Q71" s="67" t="n">
        <v>69</v>
      </c>
    </row>
    <row r="72">
      <c r="E72" s="67" t="n">
        <v>74</v>
      </c>
      <c r="F72" s="67" t="n">
        <v>76</v>
      </c>
      <c r="Q72" s="67" t="n">
        <v>70</v>
      </c>
    </row>
    <row r="73">
      <c r="E73" s="67" t="n">
        <v>75</v>
      </c>
      <c r="F73" s="67" t="n">
        <v>77</v>
      </c>
      <c r="Q73" s="67" t="n">
        <v>71</v>
      </c>
    </row>
    <row r="74">
      <c r="E74" s="67" t="n">
        <v>76</v>
      </c>
      <c r="F74" s="67" t="n">
        <v>78</v>
      </c>
      <c r="Q74" s="67" t="n">
        <v>72</v>
      </c>
    </row>
    <row r="75">
      <c r="E75" s="67" t="n">
        <v>77</v>
      </c>
      <c r="F75" s="67" t="n">
        <v>79</v>
      </c>
      <c r="Q75" s="67" t="n">
        <v>73</v>
      </c>
    </row>
    <row r="76">
      <c r="E76" s="67" t="n">
        <v>78</v>
      </c>
      <c r="F76" s="67" t="n">
        <v>80</v>
      </c>
      <c r="Q76" s="67" t="n">
        <v>74</v>
      </c>
    </row>
    <row r="77">
      <c r="E77" s="67" t="n">
        <v>79</v>
      </c>
      <c r="F77" s="67" t="n">
        <v>81</v>
      </c>
      <c r="Q77" s="67" t="n">
        <v>75</v>
      </c>
    </row>
    <row r="78">
      <c r="E78" s="67" t="n">
        <v>80</v>
      </c>
      <c r="F78" s="67" t="n">
        <v>82</v>
      </c>
      <c r="Q78" s="67" t="n">
        <v>76</v>
      </c>
    </row>
    <row r="79">
      <c r="E79" s="67" t="n">
        <v>81</v>
      </c>
      <c r="F79" s="67" t="n">
        <v>83</v>
      </c>
      <c r="Q79" s="67" t="n">
        <v>77</v>
      </c>
    </row>
    <row r="80">
      <c r="E80" s="67" t="n">
        <v>82</v>
      </c>
      <c r="F80" s="67" t="n">
        <v>84</v>
      </c>
      <c r="Q80" s="67" t="n">
        <v>78</v>
      </c>
    </row>
    <row r="81">
      <c r="E81" s="67" t="n">
        <v>83</v>
      </c>
      <c r="F81" s="67" t="n">
        <v>85</v>
      </c>
      <c r="Q81" s="67" t="n">
        <v>79</v>
      </c>
    </row>
    <row r="82">
      <c r="E82" s="67" t="n">
        <v>84</v>
      </c>
      <c r="F82" s="67" t="n">
        <v>86</v>
      </c>
      <c r="Q82" s="67" t="n">
        <v>80</v>
      </c>
    </row>
    <row r="83">
      <c r="E83" s="67" t="n">
        <v>85</v>
      </c>
      <c r="F83" s="67" t="n">
        <v>87</v>
      </c>
      <c r="Q83" s="67" t="n">
        <v>81</v>
      </c>
    </row>
    <row r="84">
      <c r="E84" s="67" t="n">
        <v>86</v>
      </c>
      <c r="F84" s="67" t="n">
        <v>88</v>
      </c>
      <c r="Q84" s="67" t="n">
        <v>82</v>
      </c>
    </row>
    <row r="85">
      <c r="E85" s="67" t="n">
        <v>87</v>
      </c>
      <c r="F85" s="67" t="n">
        <v>89</v>
      </c>
      <c r="Q85" s="67" t="n">
        <v>83</v>
      </c>
    </row>
    <row r="86">
      <c r="E86" s="67" t="n">
        <v>88</v>
      </c>
      <c r="F86" s="67" t="n">
        <v>90</v>
      </c>
      <c r="Q86" s="67" t="n">
        <v>84</v>
      </c>
    </row>
    <row r="87">
      <c r="E87" s="67" t="n">
        <v>89</v>
      </c>
      <c r="F87" s="67" t="n">
        <v>91</v>
      </c>
      <c r="Q87" s="67" t="n">
        <v>85</v>
      </c>
    </row>
    <row r="88">
      <c r="E88" s="67" t="n">
        <v>90</v>
      </c>
      <c r="F88" s="67" t="n">
        <v>92</v>
      </c>
      <c r="Q88" s="67" t="n">
        <v>86</v>
      </c>
    </row>
    <row r="89">
      <c r="E89" s="67" t="n">
        <v>91</v>
      </c>
      <c r="F89" s="67" t="n">
        <v>93</v>
      </c>
      <c r="Q89" s="67" t="n">
        <v>87</v>
      </c>
    </row>
    <row r="90">
      <c r="E90" s="67" t="n">
        <v>92</v>
      </c>
      <c r="F90" s="67" t="n">
        <v>94</v>
      </c>
      <c r="Q90" s="67" t="n">
        <v>88</v>
      </c>
    </row>
    <row r="91">
      <c r="E91" s="67" t="n">
        <v>93</v>
      </c>
      <c r="F91" s="67" t="n">
        <v>95</v>
      </c>
      <c r="Q91" s="67" t="n">
        <v>89</v>
      </c>
    </row>
    <row r="92">
      <c r="E92" s="67" t="n">
        <v>94</v>
      </c>
      <c r="F92" s="67" t="n">
        <v>96</v>
      </c>
      <c r="Q92" s="67" t="n">
        <v>90</v>
      </c>
    </row>
    <row r="93">
      <c r="E93" s="67" t="n">
        <v>95</v>
      </c>
      <c r="F93" s="67" t="n">
        <v>97</v>
      </c>
      <c r="Q93" s="67" t="n">
        <v>91</v>
      </c>
    </row>
    <row r="94">
      <c r="E94" s="67" t="n">
        <v>96</v>
      </c>
      <c r="F94" s="67" t="n">
        <v>98</v>
      </c>
      <c r="Q94" s="67" t="n">
        <v>92</v>
      </c>
    </row>
    <row r="95">
      <c r="E95" s="67" t="n">
        <v>97</v>
      </c>
      <c r="F95" s="67" t="n">
        <v>99</v>
      </c>
      <c r="Q95" s="67" t="n">
        <v>93</v>
      </c>
    </row>
    <row r="96">
      <c r="E96" s="67" t="n">
        <v>98</v>
      </c>
      <c r="F96" s="67" t="n">
        <v>100</v>
      </c>
      <c r="Q96" s="67" t="n">
        <v>94</v>
      </c>
    </row>
    <row r="97">
      <c r="E97" s="67" t="n">
        <v>99</v>
      </c>
      <c r="Q97" s="67" t="n">
        <v>95</v>
      </c>
    </row>
    <row r="98">
      <c r="E98" s="67" t="n">
        <v>100</v>
      </c>
      <c r="Q98" s="67" t="n">
        <v>96</v>
      </c>
    </row>
    <row r="99">
      <c r="Q99" s="67" t="n">
        <v>97</v>
      </c>
    </row>
    <row r="100">
      <c r="Q100" s="67" t="n">
        <v>98</v>
      </c>
    </row>
    <row r="101">
      <c r="Q101" s="67" t="n">
        <v>99</v>
      </c>
    </row>
    <row r="102">
      <c r="Q102" s="67" t="n">
        <v>100</v>
      </c>
    </row>
  </sheetData>
  <sheetProtection selectLockedCells="0" selectUnlockedCells="0" algorithmName="SHA-512" sheet="1" objects="1" insertRows="1" insertHyperlinks="1" autoFilter="1" scenarios="1" formatColumns="1" deleteColumns="1" insertColumns="1" pivotTables="1" deleteRows="1" formatCells="1" saltValue="jP0gHcLj+gjfdkmjQgb2Cg==" formatRows="1" sort="1" spinCount="100000" hashValue="yrsGSBQs0RMH9GR9+Eh9H9cgvPwN/Wud8AG+8JELpqxqs8PonffhB2jzkxBySaibvpZfsWY+OMpuQ19GbTuVOw=="/>
  <pageMargins left="0.7" right="0.7" top="0.75" bottom="0.75" header="0.3" footer="0.3"/>
  <pageSetup orientation="portrait" paperSize="9"/>
</worksheet>
</file>

<file path=xl/worksheets/sheet8.xml><?xml version="1.0" encoding="utf-8"?>
<worksheet xmlns="http://schemas.openxmlformats.org/spreadsheetml/2006/main">
  <sheetPr>
    <outlinePr summaryBelow="1" summaryRight="1"/>
    <pageSetUpPr/>
  </sheetPr>
  <dimension ref="A1:B30"/>
  <sheetViews>
    <sheetView workbookViewId="0">
      <selection activeCell="B4" sqref="B4"/>
    </sheetView>
  </sheetViews>
  <sheetFormatPr baseColWidth="8" defaultRowHeight="14.4"/>
  <cols>
    <col width="38.88671875" bestFit="1" customWidth="1" style="29" min="1" max="1"/>
    <col width="161.6640625" customWidth="1" style="29" min="2" max="2"/>
  </cols>
  <sheetData>
    <row r="1">
      <c r="A1" s="4" t="inlineStr">
        <is>
          <t>Tabblad</t>
        </is>
      </c>
      <c r="B1" s="4" t="inlineStr">
        <is>
          <t xml:space="preserve">Sheet jaarlijks updaten </t>
        </is>
      </c>
    </row>
    <row r="2">
      <c r="A2" t="inlineStr">
        <is>
          <t>Parameters</t>
        </is>
      </c>
      <c r="B2" s="30" t="inlineStr">
        <is>
          <t>Activa categorieën + looptijden updaten volgens RBV. Op grond en onderhanden projecten wordt niet afgerond en dat heeft een lange looptijd. Vandaar dat er 100 jaar is ingevuld.</t>
        </is>
      </c>
    </row>
    <row r="3">
      <c r="A3" t="inlineStr">
        <is>
          <t>Parameters</t>
        </is>
      </c>
      <c r="B3" s="30" t="inlineStr">
        <is>
          <t>Lijst met ministeries controleren en eventueel aanpassen.</t>
        </is>
      </c>
    </row>
    <row r="4">
      <c r="A4" t="inlineStr">
        <is>
          <t>2. Toelichting Activa + 3 Aanvraag formulier</t>
        </is>
      </c>
      <c r="B4" s="30" t="inlineStr">
        <is>
          <t>Controleer of de activa categoriën vanuit de parameters correct worden overgenomen in de andere twee tabbladen</t>
        </is>
      </c>
    </row>
    <row r="5">
      <c r="A5" t="inlineStr">
        <is>
          <t>3. Aanvraag formulier</t>
        </is>
      </c>
      <c r="B5" s="30" t="inlineStr">
        <is>
          <t>Kijk of er voldoende regels zijn voor de nieuwe activa categoriën en verwijder regels of voeg ze toe zodat IRF een goed ingevuld 3. Aanvraag formulier ontvangt.</t>
        </is>
      </c>
    </row>
    <row r="6">
      <c r="A6" t="inlineStr">
        <is>
          <t>1. Onderbouwing leenplafonds</t>
        </is>
      </c>
      <c r="B6" s="30" t="inlineStr">
        <is>
          <t>Controleer of de formules in kolom D, E en F gevuld zijn, inclusief opmaak. De opmaak staat bij Gebruik formules/verwijzingen</t>
        </is>
      </c>
    </row>
    <row r="7">
      <c r="A7" t="inlineStr">
        <is>
          <t>1. Onderbouwing leenplafonds</t>
        </is>
      </c>
      <c r="B7" s="30" t="inlineStr">
        <is>
          <t>In Cel G9 het jaartal aanpassen. Dit wordt vervolgens automatisch in de gehele sheet aangepast.</t>
        </is>
      </c>
    </row>
    <row r="11">
      <c r="A11" s="4" t="inlineStr">
        <is>
          <t>Tabblad</t>
        </is>
      </c>
      <c r="B11" s="4" t="inlineStr">
        <is>
          <t>Beveiligde velden/tabbladen/verborgen tabbladen</t>
        </is>
      </c>
    </row>
    <row r="12">
      <c r="A12" t="inlineStr">
        <is>
          <t>Parameters</t>
        </is>
      </c>
      <c r="B12" s="30" t="inlineStr">
        <is>
          <t>Dit tabblad is volledig beveiligd en verborgen voor gebruikers.</t>
        </is>
      </c>
    </row>
    <row r="13">
      <c r="A13" t="inlineStr">
        <is>
          <t>1. Onderbouwing leenplafond</t>
        </is>
      </c>
      <c r="B13" s="30" t="inlineStr">
        <is>
          <t>Dit blad is deels beveiligd. Hele blad selecteren door op het driehoekje naast kolom A te staan en vervolgens met de rechtermuisknop naar beschermen en daar geblokkeerd uitgevinkt</t>
        </is>
      </c>
    </row>
    <row r="14">
      <c r="B14" s="30" t="inlineStr">
        <is>
          <t>Vervolgens de cellen met formules geselecteerd en met rechtermuisknop naar celeigenschappen, beschermen, en daar geblokkeerd aanvinken. Kolommen D+E+F zijn niet geblokkeerd.</t>
        </is>
      </c>
    </row>
    <row r="15">
      <c r="B15" s="30" t="inlineStr">
        <is>
          <t>Het blad vervolgens beveiligd met een wachtwoord.</t>
        </is>
      </c>
    </row>
    <row r="16">
      <c r="A16" t="inlineStr">
        <is>
          <t>2. Toelichting Activa</t>
        </is>
      </c>
      <c r="B16" s="30" t="inlineStr">
        <is>
          <t>A3 t/m A24 en A27 t/m A37 zijn geblokkeerd voor bewerking. De informatie in deze cellen wordt opgehaald uit het tabblad 1. Onderbouwing leenplafonds, Activa Categorie.</t>
        </is>
      </c>
    </row>
    <row r="17">
      <c r="B17" s="30" t="inlineStr">
        <is>
          <t>Alle invoervelden zijn verder gekleurd (zonder patroon) en invulbaar voor de gebruiker.</t>
        </is>
      </c>
    </row>
    <row r="18">
      <c r="A18" t="inlineStr">
        <is>
          <t>3. Aanvraag formulier</t>
        </is>
      </c>
      <c r="B18" s="30" t="inlineStr">
        <is>
          <t xml:space="preserve">Dit tabblad is deels beveiligd met een wachtwoord: A14 t/m M32. Op het driehoekje naast kolom A is gekozen om het blad volledig te blokkeren, m.u.v. de vrije invoervelden. </t>
        </is>
      </c>
    </row>
    <row r="19">
      <c r="B19" s="30" t="inlineStr">
        <is>
          <t>Deze hebben geen vinkje in de celeigenschappen bij geblokkeerd.</t>
        </is>
      </c>
    </row>
    <row r="20">
      <c r="A20" t="inlineStr">
        <is>
          <t>RHB/Onderhoud</t>
        </is>
      </c>
      <c r="B20" s="30" t="inlineStr">
        <is>
          <t xml:space="preserve">Deze tabbladen zijn beveiligd tegen gebruik en verborgen voor de gebruikers. </t>
        </is>
      </c>
    </row>
    <row r="22">
      <c r="A22" s="4" t="inlineStr">
        <is>
          <t>Tabblad</t>
        </is>
      </c>
      <c r="B22" s="4" t="inlineStr">
        <is>
          <t>Gebruik formules/verwijzingen/tabellen</t>
        </is>
      </c>
    </row>
    <row r="23" ht="28.8" customHeight="1" s="29">
      <c r="A23" t="inlineStr">
        <is>
          <t>1. Onderbouwing leenplafonds</t>
        </is>
      </c>
      <c r="B23" s="30" t="inlineStr">
        <is>
          <t>Bij lopend jaar staat het juiste jaartal, dit jaarlijks aanpassen zodat het overal in de sheet wordt verwerkt. In alle cellen met een datum staat er een verwijzing naar deze cel met een plus of minteken).</t>
        </is>
      </c>
    </row>
    <row r="24">
      <c r="A24" t="inlineStr">
        <is>
          <t>1. Onderbouwing leenplafonds</t>
        </is>
      </c>
      <c r="B24" s="30" t="inlineStr">
        <is>
          <t>Cel N6 daar wordt gebruik gemaakt van de ALS formule. Als de waarde in L6 groter is dan nul, dan wordt het percentage van de uitputting berekend (M6/L6).</t>
        </is>
      </c>
    </row>
    <row r="25">
      <c r="A25" t="inlineStr">
        <is>
          <t>1. Onderbouwing leenplafonds</t>
        </is>
      </c>
      <c r="B25" s="30" t="inlineStr">
        <is>
          <t>Kolom D+E+F daar wordt in alle regels waar waar een activa kan worden ingevuld(kolom B) de ALS formule gebruikt. Als B# niet gelijk is aan "-" dan verschijnt de tekst: J/N? invullen in het geel.</t>
        </is>
      </c>
    </row>
    <row r="26">
      <c r="A26" t="inlineStr">
        <is>
          <t>1. Onderbouwing leenplafonds</t>
        </is>
      </c>
      <c r="B26" s="30" t="inlineStr">
        <is>
          <t>Kolom D+E+F heeft ook een aparte opmaak, zodat wanneer een activa wordt ingevuld, er meteen cellen rood worden en de deelnemer wordt geattendeerd om deze in te vullen.</t>
        </is>
      </c>
    </row>
    <row r="27">
      <c r="A27" t="inlineStr">
        <is>
          <t>2. Toelichting Activa</t>
        </is>
      </c>
      <c r="B27" s="30" t="inlineStr">
        <is>
          <t xml:space="preserve">Vanaf cel A3 is een verwijzing naar de ingevulde activa op tabblad 1. Onderbouwing leenplafonds naar het einde van de reeks gekopiëerd. </t>
        </is>
      </c>
    </row>
    <row r="28">
      <c r="A28" t="inlineStr">
        <is>
          <t>3. Aanvraag formulier</t>
        </is>
      </c>
      <c r="B28" s="30" t="inlineStr">
        <is>
          <t>Formule sommen als is gebruikt om de informatie uit tabblad 1. Onderbouwing leenplafonds op te halen. Tevens wordt door de formule de bedragen omgerekend naar miljoenen voor IRF.</t>
        </is>
      </c>
    </row>
    <row r="29">
      <c r="B29" s="30" t="inlineStr">
        <is>
          <t>Met deze formule haal je alle ingevulde gegevens op voor de activa categorie. Optelbereik is alle reguliere activa per begrotingsjaar, Criteriabereik is kolom A en criteria is de activa categorie</t>
        </is>
      </c>
    </row>
    <row r="30">
      <c r="A30" t="inlineStr">
        <is>
          <t>RHB</t>
        </is>
      </c>
      <c r="B30" s="30" t="inlineStr">
        <is>
          <t>Draaitabel staat beschreven in het tabblad en onderhoud ook</t>
        </is>
      </c>
    </row>
  </sheetData>
  <sheetProtection selectLockedCells="0" selectUnlockedCells="0" algorithmName="SHA-512" sheet="1" objects="1" insertRows="1" insertHyperlinks="1" autoFilter="1" scenarios="1" formatColumns="1" deleteColumns="1" insertColumns="1" pivotTables="1" deleteRows="1" formatCells="1" saltValue="o6LF4AvLdHdkpltHUrzyFA==" formatRows="1" sort="1" spinCount="100000" hashValue="agCrKPX6bkf6dPWUONqnJkPjd9OB7dU7m52ZT94Z8KZh6GJIvQxPp/6FxRDQO6gcqdtgwsMh3LSP/nByEMn6DA=="/>
  <pageMargins left="0.7" right="0.7" top="0.75" bottom="0.75" header="0.3" footer="0.3"/>
  <pageSetup orientation="portrait" paperSize="9"/>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Ministerie van Financiën</dc:creator>
  <dcterms:created xmlns:dcterms="http://purl.org/dc/terms/" xmlns:xsi="http://www.w3.org/2001/XMLSchema-instance" xsi:type="dcterms:W3CDTF">2024-11-27T08:13:02Z</dcterms:created>
  <dcterms:modified xmlns:dcterms="http://purl.org/dc/terms/" xmlns:xsi="http://www.w3.org/2001/XMLSchema-instance" xsi:type="dcterms:W3CDTF">2025-12-16T13:54:19Z</dcterms:modified>
  <cp:lastModifiedBy>Sluijs, DS (Daniël) van der (BZ/BBE)</cp:lastModifiedBy>
</cp:coreProperties>
</file>

<file path=docProps/custom.xml><?xml version="1.0" encoding="utf-8"?>
<Properties xmlns="http://schemas.openxmlformats.org/officeDocument/2006/custom-properties">
  <property name="MSIP_Label_35ad6b54-f757-49c9-8c83-ef7f8aa67172_Enabled" fmtid="{D5CDD505-2E9C-101B-9397-08002B2CF9AE}" pid="2">
    <vt:lpwstr xmlns:vt="http://schemas.openxmlformats.org/officeDocument/2006/docPropsVTypes">true</vt:lpwstr>
  </property>
  <property name="MSIP_Label_35ad6b54-f757-49c9-8c83-ef7f8aa67172_SetDate" fmtid="{D5CDD505-2E9C-101B-9397-08002B2CF9AE}" pid="3">
    <vt:lpwstr xmlns:vt="http://schemas.openxmlformats.org/officeDocument/2006/docPropsVTypes">2024-11-27T08:23:42Z</vt:lpwstr>
  </property>
  <property name="MSIP_Label_35ad6b54-f757-49c9-8c83-ef7f8aa67172_Method" fmtid="{D5CDD505-2E9C-101B-9397-08002B2CF9AE}" pid="4">
    <vt:lpwstr xmlns:vt="http://schemas.openxmlformats.org/officeDocument/2006/docPropsVTypes">Standard</vt:lpwstr>
  </property>
  <property name="MSIP_Label_35ad6b54-f757-49c9-8c83-ef7f8aa67172_Name" fmtid="{D5CDD505-2E9C-101B-9397-08002B2CF9AE}" pid="5">
    <vt:lpwstr xmlns:vt="http://schemas.openxmlformats.org/officeDocument/2006/docPropsVTypes">FIN-DGRB-Rijksoverheid</vt:lpwstr>
  </property>
  <property name="MSIP_Label_35ad6b54-f757-49c9-8c83-ef7f8aa67172_SiteId" fmtid="{D5CDD505-2E9C-101B-9397-08002B2CF9AE}" pid="6">
    <vt:lpwstr xmlns:vt="http://schemas.openxmlformats.org/officeDocument/2006/docPropsVTypes">84712536-f524-40a0-913b-5d25ba502732</vt:lpwstr>
  </property>
  <property name="MSIP_Label_35ad6b54-f757-49c9-8c83-ef7f8aa67172_ActionId" fmtid="{D5CDD505-2E9C-101B-9397-08002B2CF9AE}" pid="7">
    <vt:lpwstr xmlns:vt="http://schemas.openxmlformats.org/officeDocument/2006/docPropsVTypes">56cda74f-37c9-47f5-9e52-ea53cbf9c001</vt:lpwstr>
  </property>
  <property name="MSIP_Label_35ad6b54-f757-49c9-8c83-ef7f8aa67172_ContentBits" fmtid="{D5CDD505-2E9C-101B-9397-08002B2CF9AE}" pid="8">
    <vt:lpwstr xmlns:vt="http://schemas.openxmlformats.org/officeDocument/2006/docPropsVTypes">0</vt:lpwstr>
  </property>
</Properties>
</file>